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activeTab="7"/>
  </bookViews>
  <sheets>
    <sheet name="EAI" sheetId="1" r:id="rId1"/>
    <sheet name="Imprime EAI" sheetId="9" r:id="rId2"/>
    <sheet name="Instructivo_EAI" sheetId="6" r:id="rId3"/>
    <sheet name="CRI" sheetId="4" r:id="rId4"/>
    <sheet name="Imprime CRI" sheetId="10" r:id="rId5"/>
    <sheet name="Instructivo_CRI" sheetId="7" r:id="rId6"/>
    <sheet name="CFF" sheetId="3" r:id="rId7"/>
    <sheet name="Imprime CFF" sheetId="11" r:id="rId8"/>
    <sheet name="Instructivo_CFF" sheetId="8" r:id="rId9"/>
  </sheets>
  <definedNames>
    <definedName name="_xlnm._FilterDatabase" localSheetId="6" hidden="1">CFF!$A$2:$K$18</definedName>
    <definedName name="_xlnm._FilterDatabase" localSheetId="3" hidden="1">CRI!$A$2:$K$3</definedName>
    <definedName name="_xlnm._FilterDatabase" localSheetId="0" hidden="1">EAI!$A$2:$M$6</definedName>
    <definedName name="_xlnm.Print_Area" localSheetId="7">'Imprime CFF'!$A$1:$I$33</definedName>
    <definedName name="_xlnm.Print_Area" localSheetId="4">'Imprime CRI'!$A$1:$I$30</definedName>
    <definedName name="_xlnm.Print_Area" localSheetId="1">'Imprime EAI'!$A$1:$K$30</definedName>
  </definedNames>
  <calcPr calcId="152511"/>
</workbook>
</file>

<file path=xl/calcChain.xml><?xml version="1.0" encoding="utf-8"?>
<calcChain xmlns="http://schemas.openxmlformats.org/spreadsheetml/2006/main">
  <c r="G3" i="4" l="1"/>
  <c r="F3" i="4"/>
  <c r="D3" i="4"/>
  <c r="C3" i="4"/>
  <c r="I17" i="3" l="1"/>
  <c r="I15" i="3"/>
  <c r="I13" i="3"/>
  <c r="I11" i="3"/>
  <c r="I10" i="3"/>
  <c r="I9" i="3"/>
  <c r="I8" i="3"/>
  <c r="I6" i="3"/>
  <c r="I5" i="3"/>
  <c r="H21" i="3"/>
  <c r="I21" i="3" s="1"/>
  <c r="I20" i="3" s="1"/>
  <c r="H19" i="3"/>
  <c r="I19" i="3" s="1"/>
  <c r="H18" i="3"/>
  <c r="I18" i="3" s="1"/>
  <c r="H17" i="3"/>
  <c r="H15" i="3"/>
  <c r="H14" i="3"/>
  <c r="I14" i="3" s="1"/>
  <c r="H13" i="3"/>
  <c r="H12" i="3"/>
  <c r="I12" i="3" s="1"/>
  <c r="H11" i="3"/>
  <c r="H10" i="3"/>
  <c r="H9" i="3"/>
  <c r="H8" i="3"/>
  <c r="H7" i="3"/>
  <c r="I7" i="3" s="1"/>
  <c r="H6" i="3"/>
  <c r="H5" i="3"/>
  <c r="G20" i="3"/>
  <c r="G16" i="3"/>
  <c r="G4" i="3"/>
  <c r="F20" i="3"/>
  <c r="F16" i="3"/>
  <c r="F4" i="3"/>
  <c r="E21" i="3"/>
  <c r="E20" i="3" s="1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C20" i="3"/>
  <c r="H20" i="3" s="1"/>
  <c r="C16" i="3"/>
  <c r="C4" i="3"/>
  <c r="I14" i="4"/>
  <c r="I13" i="4"/>
  <c r="I12" i="4"/>
  <c r="I11" i="4"/>
  <c r="I10" i="4"/>
  <c r="I9" i="4"/>
  <c r="I8" i="4"/>
  <c r="I6" i="4"/>
  <c r="I5" i="4"/>
  <c r="I4" i="4"/>
  <c r="E17" i="4"/>
  <c r="H17" i="4"/>
  <c r="E18" i="4"/>
  <c r="H18" i="4"/>
  <c r="H16" i="4"/>
  <c r="I16" i="4" s="1"/>
  <c r="H15" i="4"/>
  <c r="I15" i="4" s="1"/>
  <c r="H14" i="4"/>
  <c r="H13" i="4"/>
  <c r="H12" i="4"/>
  <c r="H11" i="4"/>
  <c r="H10" i="4"/>
  <c r="H9" i="4"/>
  <c r="H8" i="4"/>
  <c r="H7" i="4"/>
  <c r="I7" i="4" s="1"/>
  <c r="H6" i="4"/>
  <c r="H5" i="4"/>
  <c r="H4" i="4"/>
  <c r="H3" i="4"/>
  <c r="I3" i="4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6" i="3" l="1"/>
  <c r="G3" i="3"/>
  <c r="H16" i="3"/>
  <c r="D3" i="3"/>
  <c r="I16" i="3"/>
  <c r="C3" i="3"/>
  <c r="F3" i="3"/>
  <c r="E4" i="3"/>
  <c r="E3" i="3" s="1"/>
  <c r="H4" i="3"/>
  <c r="I4" i="3" s="1"/>
  <c r="E3" i="4"/>
  <c r="H3" i="3" l="1"/>
  <c r="I3" i="3" s="1"/>
</calcChain>
</file>

<file path=xl/sharedStrings.xml><?xml version="1.0" encoding="utf-8"?>
<sst xmlns="http://schemas.openxmlformats.org/spreadsheetml/2006/main" count="260" uniqueCount="86">
  <si>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</si>
  <si>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</si>
  <si>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</si>
  <si>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</si>
  <si>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</si>
  <si>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</si>
  <si>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</si>
  <si>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</si>
  <si>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</si>
  <si>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</si>
  <si>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</si>
  <si>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</si>
  <si>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</si>
  <si>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</si>
  <si>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</si>
  <si>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</si>
  <si>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</si>
  <si>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</si>
  <si>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</si>
  <si>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</si>
  <si>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</si>
  <si>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</si>
  <si>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</si>
  <si>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</si>
  <si>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</si>
  <si>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</si>
  <si>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</si>
  <si>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</si>
  <si>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</si>
  <si>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</si>
  <si>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</si>
  <si>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</si>
  <si>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</si>
  <si>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</si>
  <si>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</si>
  <si>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</si>
  <si>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</si>
  <si>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</si>
  <si>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</si>
  <si>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</si>
  <si>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</si>
  <si>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</si>
  <si>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</si>
  <si>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</si>
  <si>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</si>
  <si>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</si>
  <si>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</si>
  <si>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</si>
  <si>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</si>
  <si>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</si>
  <si>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</si>
  <si>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</si>
  <si>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RECURSOS FISCALES</t>
  </si>
  <si>
    <t>1.1.7</t>
  </si>
  <si>
    <t xml:space="preserve"> Subidios y subvenciones</t>
  </si>
  <si>
    <t xml:space="preserve"> Subsidios y Subvenciones</t>
  </si>
  <si>
    <t>INGRESOS PROPIOS</t>
  </si>
  <si>
    <t>1.1.4</t>
  </si>
  <si>
    <t xml:space="preserve"> Derechos, productos y aprovechamie</t>
  </si>
  <si>
    <t xml:space="preserve"> Derechos por prestación de servicios</t>
  </si>
  <si>
    <t xml:space="preserve"> Otros Derechos</t>
  </si>
  <si>
    <t>RECURSOS ESTATALES</t>
  </si>
  <si>
    <t>1.1.8</t>
  </si>
  <si>
    <t xml:space="preserve"> Transferencias corrientes</t>
  </si>
  <si>
    <t xml:space="preserve"> Convenios</t>
  </si>
  <si>
    <t>SISTEMA PARA EL DESARROLLO INTEGRAL DE LA FAMILIA DEL MUNICIPIO DE ACAMBARO GUANAJUATO
ESTADO ANALÍTICO DE INGRESOS
DEL 1 DE ENERO AL AL 30 DE SEPTIEMBRE DEL 2019</t>
  </si>
  <si>
    <t>SISTEMA PARA EL DESARROLLO INTEGRAL DE LA FAMILIA DEL MUNICIPIO DE ACAMBARO GUANAJUATO
ESTADO ANALÍTICO DE INGRESOS POR RUBRO
DEL 1 DE ENERO AL AL 30 DE SEPTIEMBRE DEL 2019</t>
  </si>
  <si>
    <t>SISTEMA PARA EL DESARROLLO INTEGRAL DE LA FAMILIA DEL MUNICIPIO DE ACAMBARO GUANAJUATO
ESTADO ANALÍTICO DE INGRESOS POR FUENTE DE FINANCIAMIENTO
DEL 1 DE ENERO AL AL 30 DE SEPTIEMBRE DEL 2019</t>
  </si>
  <si>
    <t>LIC. GABRIEL NICOLAS RANGEL GARCIA. DIRECTOR DEL SMDIF</t>
  </si>
  <si>
    <t>C.P. BLANCA A. ORTEGA GARCIA SUBDIRECTOR DE ADMINISTRACION Y FINANZAS</t>
  </si>
  <si>
    <t>C.P. BLANCA A. ORTEGA GARCIA SUBDIRECTOR DE ADMON Y FINANZAS</t>
  </si>
  <si>
    <t>LIC. GABRIEL NICOLAS RANGEL GARCIA</t>
  </si>
  <si>
    <t xml:space="preserve">C.P. BLANCA A. ORTEGA GARCIA </t>
  </si>
  <si>
    <t xml:space="preserve">     __________________________________________</t>
  </si>
  <si>
    <t>________________________________________</t>
  </si>
  <si>
    <t>DIRECTOR DEL SMDIF</t>
  </si>
  <si>
    <t xml:space="preserve">                DIRECTOR DEL SMDIF</t>
  </si>
  <si>
    <t>SUBDIRECTORA DE ADMON Y FINANZAS</t>
  </si>
  <si>
    <t>_________________________________________________________</t>
  </si>
  <si>
    <t>LIC. GABRIEL N. RANGEL GARCIA</t>
  </si>
  <si>
    <t>_______________________________________________</t>
  </si>
  <si>
    <t>C.P. BLANCA A. ORTEGA GARCIA</t>
  </si>
  <si>
    <t>SUBDIRECTORA DE ADMINISTRACION Y FINANZAS SMDIF</t>
  </si>
  <si>
    <t>________________________________________________</t>
  </si>
  <si>
    <t>__________________________________________</t>
  </si>
  <si>
    <t>SUBDIRECTORA DE ADMON.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</si>
</sst>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12" fillId="0" borderId="4" xfId="9" applyFont="1" applyBorder="1" applyAlignment="1" applyProtection="1">
      <alignment vertical="top" wrapText="1"/>
      <protection locked="0"/>
    </xf>
    <xf numFmtId="0" fontId="12" fillId="0" borderId="4" xfId="9" applyFont="1" applyBorder="1" applyAlignment="1" applyProtection="1">
      <alignment horizontal="center"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  <xf numFmtId="0" fontId="5" fillId="5" borderId="11" xfId="8" applyFont="1" applyFill="1" applyBorder="1" applyAlignment="1" applyProtection="1">
      <alignment horizontal="center" vertical="center" wrapText="1"/>
      <protection locked="0"/>
    </xf>
    <xf numFmtId="0" fontId="5" fillId="5" borderId="12" xfId="8" applyFont="1" applyFill="1" applyBorder="1" applyAlignment="1" applyProtection="1">
      <alignment horizontal="center" vertical="center" wrapText="1"/>
      <protection locked="0"/>
    </xf>
    <xf numFmtId="0" fontId="5" fillId="5" borderId="13" xfId="8" applyFont="1" applyFill="1" applyBorder="1" applyAlignment="1" applyProtection="1">
      <alignment horizontal="center" vertical="center" wrapText="1"/>
      <protection locked="0"/>
    </xf>
    <xf numFmtId="0" fontId="5" fillId="5" borderId="9" xfId="8" applyFont="1" applyFill="1" applyBorder="1" applyAlignment="1">
      <alignment horizontal="center" vertical="center"/>
    </xf>
    <xf numFmtId="0" fontId="5" fillId="5" borderId="9" xfId="8" applyFont="1" applyFill="1" applyBorder="1" applyAlignment="1">
      <alignment horizontal="center" vertical="center" wrapText="1"/>
    </xf>
    <xf numFmtId="0" fontId="8" fillId="0" borderId="9" xfId="9" applyFont="1" applyBorder="1" applyAlignment="1" applyProtection="1">
      <alignment vertical="top"/>
      <protection hidden="1"/>
    </xf>
    <xf numFmtId="0" fontId="8" fillId="0" borderId="9" xfId="9" applyFont="1" applyBorder="1" applyAlignment="1" applyProtection="1">
      <alignment horizontal="center" vertical="top"/>
    </xf>
    <xf numFmtId="0" fontId="11" fillId="0" borderId="9" xfId="8" applyFont="1" applyFill="1" applyBorder="1" applyAlignment="1" applyProtection="1">
      <alignment vertical="top" wrapText="1"/>
    </xf>
    <xf numFmtId="4" fontId="11" fillId="0" borderId="9" xfId="8" applyNumberFormat="1" applyFont="1" applyFill="1" applyBorder="1" applyAlignment="1" applyProtection="1">
      <alignment vertical="top"/>
      <protection locked="0"/>
    </xf>
    <xf numFmtId="0" fontId="11" fillId="0" borderId="9" xfId="8" applyFont="1" applyFill="1" applyBorder="1" applyAlignment="1" applyProtection="1">
      <alignment vertical="top"/>
      <protection locked="0"/>
    </xf>
    <xf numFmtId="0" fontId="11" fillId="0" borderId="9" xfId="8" applyFont="1" applyFill="1" applyBorder="1" applyAlignment="1" applyProtection="1">
      <alignment horizontal="left" vertical="top"/>
      <protection locked="0"/>
    </xf>
    <xf numFmtId="0" fontId="11" fillId="0" borderId="9" xfId="8" applyFont="1" applyFill="1" applyBorder="1" applyAlignment="1" applyProtection="1">
      <alignment vertical="top" wrapText="1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11" fillId="0" borderId="9" xfId="8" applyFont="1" applyFill="1" applyBorder="1" applyAlignment="1" applyProtection="1">
      <alignment horizontal="justify" vertical="top" wrapText="1"/>
      <protection locked="0"/>
    </xf>
    <xf numFmtId="0" fontId="7" fillId="0" borderId="9" xfId="8" applyFont="1" applyFill="1" applyBorder="1" applyAlignment="1" applyProtection="1">
      <alignment vertical="top"/>
      <protection locked="0"/>
    </xf>
    <xf numFmtId="0" fontId="7" fillId="0" borderId="9" xfId="8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12" fillId="0" borderId="0" xfId="9" applyFont="1" applyBorder="1" applyAlignment="1" applyProtection="1">
      <alignment horizontal="center" vertical="top" wrapText="1"/>
      <protection locked="0"/>
    </xf>
    <xf numFmtId="0" fontId="12" fillId="0" borderId="0" xfId="9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4" fontId="0" fillId="0" borderId="0" xfId="0" applyNumberFormat="1"/>
    <xf numFmtId="0" fontId="0" fillId="0" borderId="9" xfId="0" applyBorder="1"/>
    <xf numFmtId="0" fontId="11" fillId="0" borderId="9" xfId="0" applyFont="1" applyBorder="1"/>
    <xf numFmtId="4" fontId="0" fillId="0" borderId="9" xfId="0" applyNumberFormat="1" applyBorder="1"/>
    <xf numFmtId="0" fontId="5" fillId="5" borderId="10" xfId="8" applyFont="1" applyFill="1" applyBorder="1" applyAlignment="1" applyProtection="1">
      <alignment horizontal="center" vertical="center"/>
    </xf>
    <xf numFmtId="0" fontId="5" fillId="5" borderId="10" xfId="8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99060</xdr:rowOff>
    </xdr:from>
    <xdr:to>
      <xdr:col>2</xdr:col>
      <xdr:colOff>487680</xdr:colOff>
      <xdr:row>0</xdr:row>
      <xdr:rowOff>647700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99060"/>
          <a:ext cx="13335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60960</xdr:rowOff>
    </xdr:from>
    <xdr:to>
      <xdr:col>1</xdr:col>
      <xdr:colOff>937260</xdr:colOff>
      <xdr:row>0</xdr:row>
      <xdr:rowOff>609600</xdr:rowOff>
    </xdr:to>
    <xdr:pic>
      <xdr:nvPicPr>
        <xdr:cNvPr id="5" name="Imagen 4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0960"/>
          <a:ext cx="13335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60960</xdr:rowOff>
    </xdr:from>
    <xdr:to>
      <xdr:col>1</xdr:col>
      <xdr:colOff>762000</xdr:colOff>
      <xdr:row>0</xdr:row>
      <xdr:rowOff>609600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3335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pane ySplit="2" topLeftCell="A3" activePane="bottomLeft" state="frozen"/>
      <selection activeCell="H25" sqref="H25"/>
      <selection pane="bottomLeft" activeCell="A2" sqref="A2:K2"/>
    </sheetView>
  </sheetViews>
  <sheetFormatPr baseColWidth="10" defaultColWidth="12" defaultRowHeight="10.199999999999999" x14ac:dyDescent="0.2"/>
  <cols>
    <col min="1" max="1" width="8.85546875" style="8" customWidth="1"/>
    <col min="2" max="2" width="32.28515625" style="8" customWidth="1"/>
    <col min="3" max="3" width="8.85546875" style="8" customWidth="1"/>
    <col min="4" max="4" width="50.85546875" style="8" customWidth="1"/>
    <col min="5" max="11" width="17.85546875" style="4" customWidth="1"/>
    <col min="12" max="16384" width="12" style="8"/>
  </cols>
  <sheetData>
    <row r="1" spans="1:11" s="1" customFormat="1" ht="35.1" customHeight="1" x14ac:dyDescent="0.2">
      <c r="A1" s="76" t="s">
        <v>65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s="2" customFormat="1" ht="24.9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10629569.949999999</v>
      </c>
      <c r="F3" s="5">
        <v>938505.72</v>
      </c>
      <c r="G3" s="5">
        <v>11568075.67</v>
      </c>
      <c r="H3" s="5">
        <v>8857900.3499999996</v>
      </c>
      <c r="I3" s="5">
        <v>8857900.3499999996</v>
      </c>
      <c r="J3" s="5">
        <v>-1771669.6</v>
      </c>
      <c r="K3" s="14">
        <v>0</v>
      </c>
    </row>
    <row r="4" spans="1:11" x14ac:dyDescent="0.2">
      <c r="A4" s="61">
        <v>1</v>
      </c>
      <c r="B4" s="61"/>
      <c r="C4" s="61"/>
      <c r="D4" s="7" t="s">
        <v>52</v>
      </c>
      <c r="E4" s="4">
        <v>8309232.6699999999</v>
      </c>
      <c r="F4" s="4">
        <v>420592.36</v>
      </c>
      <c r="G4" s="4">
        <v>8729825.0299999993</v>
      </c>
      <c r="H4" s="4">
        <v>6514573.8200000003</v>
      </c>
      <c r="I4" s="4">
        <v>6514573.8200000003</v>
      </c>
      <c r="J4" s="4">
        <v>-1794658.85</v>
      </c>
      <c r="K4" s="15">
        <v>0</v>
      </c>
    </row>
    <row r="5" spans="1:11" x14ac:dyDescent="0.2">
      <c r="A5" s="61">
        <v>1</v>
      </c>
      <c r="B5" s="61"/>
      <c r="C5" s="61">
        <v>8</v>
      </c>
      <c r="D5" s="62" t="s">
        <v>52</v>
      </c>
      <c r="E5" s="4">
        <v>0</v>
      </c>
      <c r="F5" s="4">
        <v>90393.27</v>
      </c>
      <c r="G5" s="4">
        <v>90393.27</v>
      </c>
      <c r="H5" s="4">
        <v>0</v>
      </c>
      <c r="I5" s="4">
        <v>0</v>
      </c>
      <c r="J5" s="4">
        <v>0</v>
      </c>
      <c r="K5" s="15">
        <v>0</v>
      </c>
    </row>
    <row r="6" spans="1:11" x14ac:dyDescent="0.2">
      <c r="A6" s="61">
        <v>1</v>
      </c>
      <c r="B6" s="61" t="s">
        <v>53</v>
      </c>
      <c r="C6" s="61"/>
      <c r="D6" s="62" t="s">
        <v>54</v>
      </c>
      <c r="E6" s="4">
        <v>8309232.6699999999</v>
      </c>
      <c r="F6" s="4">
        <v>330199.09000000003</v>
      </c>
      <c r="G6" s="4">
        <v>8639431.7599999998</v>
      </c>
      <c r="H6" s="4">
        <v>6514573.8200000003</v>
      </c>
      <c r="I6" s="4">
        <v>6514573.8200000003</v>
      </c>
      <c r="J6" s="4">
        <v>-1794658.85</v>
      </c>
      <c r="K6" s="15">
        <v>0</v>
      </c>
    </row>
    <row r="7" spans="1:11" x14ac:dyDescent="0.2">
      <c r="A7" s="61">
        <v>1</v>
      </c>
      <c r="B7" s="61" t="s">
        <v>53</v>
      </c>
      <c r="C7" s="61">
        <v>93</v>
      </c>
      <c r="D7" s="12" t="s">
        <v>55</v>
      </c>
      <c r="E7" s="4">
        <v>8309232.6699999999</v>
      </c>
      <c r="F7" s="4">
        <v>330199.09000000003</v>
      </c>
      <c r="G7" s="4">
        <v>8639431.7599999998</v>
      </c>
      <c r="H7" s="4">
        <v>6514573.8200000003</v>
      </c>
      <c r="I7" s="4">
        <v>6514573.8200000003</v>
      </c>
      <c r="J7" s="4">
        <v>-1794658.85</v>
      </c>
      <c r="K7" s="15">
        <v>0</v>
      </c>
    </row>
    <row r="8" spans="1:11" x14ac:dyDescent="0.2">
      <c r="A8" s="61">
        <v>4</v>
      </c>
      <c r="B8" s="61"/>
      <c r="C8" s="61"/>
      <c r="D8" s="12" t="s">
        <v>56</v>
      </c>
      <c r="E8" s="4">
        <v>2320337.2799999998</v>
      </c>
      <c r="F8" s="4">
        <v>269483.89</v>
      </c>
      <c r="G8" s="4">
        <v>2589821.17</v>
      </c>
      <c r="H8" s="4">
        <v>2051897.06</v>
      </c>
      <c r="I8" s="4">
        <v>2051897.06</v>
      </c>
      <c r="J8" s="4">
        <v>-268440.21999999997</v>
      </c>
      <c r="K8" s="15">
        <v>0</v>
      </c>
    </row>
    <row r="9" spans="1:11" x14ac:dyDescent="0.2">
      <c r="A9" s="63">
        <v>4</v>
      </c>
      <c r="B9" s="63"/>
      <c r="C9" s="63"/>
      <c r="D9" s="8" t="s">
        <v>52</v>
      </c>
      <c r="E9" s="4">
        <v>0</v>
      </c>
      <c r="F9" s="4">
        <v>215534.89</v>
      </c>
      <c r="G9" s="4">
        <v>215534.89</v>
      </c>
      <c r="H9" s="4">
        <v>63000</v>
      </c>
      <c r="I9" s="4">
        <v>63000</v>
      </c>
      <c r="J9" s="4">
        <v>63000</v>
      </c>
      <c r="K9" s="15">
        <v>63000</v>
      </c>
    </row>
    <row r="10" spans="1:11" x14ac:dyDescent="0.2">
      <c r="A10" s="63">
        <v>4</v>
      </c>
      <c r="B10" s="63"/>
      <c r="C10" s="63">
        <v>79</v>
      </c>
      <c r="D10" s="8" t="s">
        <v>52</v>
      </c>
      <c r="E10" s="4">
        <v>0</v>
      </c>
      <c r="F10" s="4">
        <v>0</v>
      </c>
      <c r="G10" s="4">
        <v>0</v>
      </c>
      <c r="H10" s="4">
        <v>63000</v>
      </c>
      <c r="I10" s="4">
        <v>63000</v>
      </c>
      <c r="J10" s="4">
        <v>63000</v>
      </c>
      <c r="K10" s="15">
        <v>63000</v>
      </c>
    </row>
    <row r="11" spans="1:11" x14ac:dyDescent="0.2">
      <c r="A11" s="63">
        <v>4</v>
      </c>
      <c r="B11" s="63"/>
      <c r="C11" s="63">
        <v>8</v>
      </c>
      <c r="D11" s="8" t="s">
        <v>56</v>
      </c>
      <c r="E11" s="4">
        <v>0</v>
      </c>
      <c r="F11" s="4">
        <v>152534.89000000001</v>
      </c>
      <c r="G11" s="4">
        <v>152534.89000000001</v>
      </c>
      <c r="H11" s="4">
        <v>0</v>
      </c>
      <c r="I11" s="4">
        <v>0</v>
      </c>
      <c r="J11" s="4">
        <v>0</v>
      </c>
      <c r="K11" s="15">
        <v>0</v>
      </c>
    </row>
    <row r="12" spans="1:11" x14ac:dyDescent="0.2">
      <c r="A12" s="63">
        <v>4</v>
      </c>
      <c r="B12" s="63"/>
      <c r="C12" s="63">
        <v>79</v>
      </c>
      <c r="D12" s="8" t="s">
        <v>56</v>
      </c>
      <c r="E12" s="4">
        <v>0</v>
      </c>
      <c r="F12" s="4">
        <v>63000</v>
      </c>
      <c r="G12" s="4">
        <v>63000</v>
      </c>
      <c r="H12" s="4">
        <v>0</v>
      </c>
      <c r="I12" s="4">
        <v>0</v>
      </c>
      <c r="J12" s="4">
        <v>0</v>
      </c>
      <c r="K12" s="15">
        <v>0</v>
      </c>
    </row>
    <row r="13" spans="1:11" x14ac:dyDescent="0.2">
      <c r="A13" s="63">
        <v>4</v>
      </c>
      <c r="B13" s="63" t="s">
        <v>57</v>
      </c>
      <c r="C13" s="63"/>
      <c r="D13" s="8" t="s">
        <v>58</v>
      </c>
      <c r="E13" s="4">
        <v>2320337.2799999998</v>
      </c>
      <c r="F13" s="4">
        <v>53949</v>
      </c>
      <c r="G13" s="4">
        <v>2374286.2799999998</v>
      </c>
      <c r="H13" s="4">
        <v>1988897.06</v>
      </c>
      <c r="I13" s="4">
        <v>1988897.06</v>
      </c>
      <c r="J13" s="4">
        <v>-331440.21999999997</v>
      </c>
      <c r="K13" s="15">
        <v>0</v>
      </c>
    </row>
    <row r="14" spans="1:11" x14ac:dyDescent="0.2">
      <c r="A14" s="61">
        <v>4</v>
      </c>
      <c r="B14" s="61" t="s">
        <v>57</v>
      </c>
      <c r="C14" s="12">
        <v>43</v>
      </c>
      <c r="D14" s="61" t="s">
        <v>59</v>
      </c>
      <c r="E14" s="4">
        <v>976570.99</v>
      </c>
      <c r="F14" s="4">
        <v>25000</v>
      </c>
      <c r="G14" s="4">
        <v>1001570.99</v>
      </c>
      <c r="H14" s="4">
        <v>614976.02</v>
      </c>
      <c r="I14" s="4">
        <v>614976.02</v>
      </c>
      <c r="J14" s="4">
        <v>-361594.97</v>
      </c>
      <c r="K14" s="15">
        <v>0</v>
      </c>
    </row>
    <row r="15" spans="1:11" x14ac:dyDescent="0.2">
      <c r="A15" s="61">
        <v>4</v>
      </c>
      <c r="B15" s="61" t="s">
        <v>57</v>
      </c>
      <c r="C15" s="61">
        <v>44</v>
      </c>
      <c r="D15" s="12" t="s">
        <v>60</v>
      </c>
      <c r="E15" s="4">
        <v>1343766.29</v>
      </c>
      <c r="F15" s="4">
        <v>28949</v>
      </c>
      <c r="G15" s="4">
        <v>1372715.29</v>
      </c>
      <c r="H15" s="4">
        <v>1373921.04</v>
      </c>
      <c r="I15" s="4">
        <v>1373921.04</v>
      </c>
      <c r="J15" s="4">
        <v>30154.75</v>
      </c>
      <c r="K15" s="15">
        <v>30154.75</v>
      </c>
    </row>
    <row r="16" spans="1:11" x14ac:dyDescent="0.2">
      <c r="A16" s="63">
        <v>6</v>
      </c>
      <c r="B16" s="63"/>
      <c r="C16" s="63"/>
      <c r="D16" s="8" t="s">
        <v>61</v>
      </c>
      <c r="E16" s="4">
        <v>0</v>
      </c>
      <c r="F16" s="4">
        <v>248429.47</v>
      </c>
      <c r="G16" s="4">
        <v>248429.47</v>
      </c>
      <c r="H16" s="4">
        <v>291429.46999999997</v>
      </c>
      <c r="I16" s="4">
        <v>291429.46999999997</v>
      </c>
      <c r="J16" s="4">
        <v>291429.46999999997</v>
      </c>
      <c r="K16" s="15">
        <v>291429.46999999997</v>
      </c>
    </row>
    <row r="17" spans="1:11" x14ac:dyDescent="0.2">
      <c r="A17" s="63">
        <v>6</v>
      </c>
      <c r="B17" s="63" t="s">
        <v>62</v>
      </c>
      <c r="C17" s="63"/>
      <c r="D17" s="8" t="s">
        <v>63</v>
      </c>
      <c r="E17" s="4">
        <v>0</v>
      </c>
      <c r="F17" s="4">
        <v>248429.47</v>
      </c>
      <c r="G17" s="4">
        <v>248429.47</v>
      </c>
      <c r="H17" s="4">
        <v>291429.46999999997</v>
      </c>
      <c r="I17" s="4">
        <v>291429.46999999997</v>
      </c>
      <c r="J17" s="4">
        <v>291429.46999999997</v>
      </c>
      <c r="K17" s="15">
        <v>291429.46999999997</v>
      </c>
    </row>
    <row r="18" spans="1:11" x14ac:dyDescent="0.2">
      <c r="A18" s="63">
        <v>6</v>
      </c>
      <c r="B18" s="63" t="s">
        <v>62</v>
      </c>
      <c r="C18" s="63">
        <v>83</v>
      </c>
      <c r="D18" s="8" t="s">
        <v>64</v>
      </c>
      <c r="E18" s="4">
        <v>0</v>
      </c>
      <c r="F18" s="4">
        <v>248429.47</v>
      </c>
      <c r="G18" s="4">
        <v>248429.47</v>
      </c>
      <c r="H18" s="4">
        <v>291429.46999999997</v>
      </c>
      <c r="I18" s="4">
        <v>291429.46999999997</v>
      </c>
      <c r="J18" s="4">
        <v>291429.46999999997</v>
      </c>
      <c r="K18" s="15">
        <v>291429.46999999997</v>
      </c>
    </row>
    <row r="19" spans="1:11" x14ac:dyDescent="0.2">
      <c r="A19" s="61"/>
      <c r="B19" s="61"/>
      <c r="C19" s="61"/>
      <c r="D19" s="12"/>
      <c r="K19" s="15"/>
    </row>
    <row r="20" spans="1:11" x14ac:dyDescent="0.2">
      <c r="A20" s="63"/>
      <c r="B20" s="63"/>
      <c r="C20" s="63"/>
      <c r="K20" s="15"/>
    </row>
    <row r="21" spans="1:11" x14ac:dyDescent="0.2">
      <c r="A21" s="61"/>
      <c r="B21" s="61"/>
      <c r="C21" s="61"/>
      <c r="D21" s="12"/>
      <c r="K21" s="15"/>
    </row>
    <row r="22" spans="1:11" x14ac:dyDescent="0.2">
      <c r="A22" s="63"/>
      <c r="B22" s="63"/>
      <c r="C22" s="63"/>
      <c r="K22" s="15"/>
    </row>
    <row r="23" spans="1:11" x14ac:dyDescent="0.2">
      <c r="A23" s="63"/>
      <c r="B23" s="63"/>
      <c r="C23" s="63"/>
      <c r="D23" s="64"/>
      <c r="K23" s="15"/>
    </row>
    <row r="24" spans="1:11" x14ac:dyDescent="0.2">
      <c r="A24" s="63"/>
      <c r="B24" s="63"/>
      <c r="C24" s="63"/>
      <c r="D24" s="64"/>
      <c r="K24" s="15"/>
    </row>
    <row r="25" spans="1:11" x14ac:dyDescent="0.2">
      <c r="A25" s="61"/>
      <c r="B25" s="61"/>
      <c r="C25" s="61"/>
      <c r="D25" s="12"/>
      <c r="K25" s="15"/>
    </row>
    <row r="26" spans="1:11" x14ac:dyDescent="0.2">
      <c r="A26" s="61"/>
      <c r="B26" s="61"/>
      <c r="C26" s="61"/>
      <c r="D26" s="12"/>
      <c r="K26" s="15"/>
    </row>
    <row r="27" spans="1:11" x14ac:dyDescent="0.2">
      <c r="A27" s="45" t="s">
        <v>47</v>
      </c>
      <c r="B27" s="46"/>
      <c r="C27" s="46"/>
      <c r="D27" s="47"/>
      <c r="E27" s="9"/>
      <c r="F27" s="9"/>
      <c r="K27" s="15"/>
    </row>
    <row r="28" spans="1:11" x14ac:dyDescent="0.2">
      <c r="A28" s="48"/>
      <c r="B28" s="46"/>
      <c r="C28" s="46"/>
      <c r="D28" s="47"/>
      <c r="E28" s="9"/>
      <c r="F28" s="9"/>
      <c r="K28" s="15"/>
    </row>
    <row r="29" spans="1:11" x14ac:dyDescent="0.2">
      <c r="A29" s="49"/>
      <c r="B29" s="50"/>
      <c r="C29" s="49"/>
      <c r="D29" s="49"/>
      <c r="E29" s="9"/>
      <c r="F29" s="9"/>
      <c r="K29" s="15"/>
    </row>
    <row r="30" spans="1:11" x14ac:dyDescent="0.2">
      <c r="A30" s="51"/>
      <c r="B30" s="49"/>
      <c r="C30" s="49"/>
      <c r="D30" s="49"/>
      <c r="E30" s="9"/>
      <c r="F30" s="9"/>
      <c r="K30" s="15"/>
    </row>
    <row r="31" spans="1:11" x14ac:dyDescent="0.2">
      <c r="A31" s="51"/>
      <c r="B31" s="74"/>
      <c r="C31" s="51"/>
      <c r="D31" s="75"/>
      <c r="E31" s="9"/>
      <c r="F31" s="9"/>
      <c r="K31" s="15"/>
    </row>
    <row r="32" spans="1:11" ht="30.6" x14ac:dyDescent="0.2">
      <c r="A32" s="51"/>
      <c r="B32" s="53" t="s">
        <v>68</v>
      </c>
      <c r="C32" s="54"/>
      <c r="D32" s="55" t="s">
        <v>70</v>
      </c>
      <c r="E32" s="9"/>
      <c r="F32" s="9"/>
      <c r="K32" s="15"/>
    </row>
    <row r="33" spans="1:11" x14ac:dyDescent="0.2">
      <c r="A33" s="9"/>
      <c r="B33" s="9"/>
      <c r="C33" s="9"/>
      <c r="D33" s="9"/>
      <c r="E33" s="9"/>
      <c r="F33" s="9"/>
      <c r="K33" s="15"/>
    </row>
    <row r="34" spans="1:11" x14ac:dyDescent="0.2">
      <c r="A34" s="61"/>
      <c r="B34" s="61"/>
      <c r="C34" s="61"/>
      <c r="D34" s="61"/>
      <c r="K34" s="15"/>
    </row>
    <row r="35" spans="1:11" x14ac:dyDescent="0.2">
      <c r="A35" s="61"/>
      <c r="B35" s="61"/>
      <c r="C35" s="61"/>
      <c r="D35" s="61"/>
      <c r="K35" s="15"/>
    </row>
    <row r="36" spans="1:11" x14ac:dyDescent="0.2">
      <c r="A36" s="61"/>
      <c r="B36" s="61"/>
      <c r="C36" s="12"/>
      <c r="D36" s="61"/>
      <c r="K36" s="15"/>
    </row>
    <row r="37" spans="1:11" x14ac:dyDescent="0.2">
      <c r="A37" s="61"/>
      <c r="B37" s="61"/>
      <c r="C37" s="61"/>
      <c r="D37" s="61"/>
      <c r="K37" s="15"/>
    </row>
    <row r="38" spans="1:11" x14ac:dyDescent="0.2">
      <c r="A38" s="61"/>
      <c r="B38" s="63"/>
      <c r="C38" s="63"/>
      <c r="D38" s="63"/>
      <c r="K38" s="15"/>
    </row>
    <row r="39" spans="1:11" x14ac:dyDescent="0.2">
      <c r="A39" s="61"/>
      <c r="B39" s="61"/>
      <c r="C39" s="61"/>
      <c r="D39" s="61"/>
      <c r="K39" s="15"/>
    </row>
    <row r="40" spans="1:11" x14ac:dyDescent="0.2">
      <c r="A40" s="61"/>
      <c r="B40" s="63"/>
      <c r="C40" s="63"/>
      <c r="D40" s="63"/>
      <c r="K40" s="15"/>
    </row>
    <row r="41" spans="1:11" x14ac:dyDescent="0.2">
      <c r="A41" s="61"/>
      <c r="B41" s="61"/>
      <c r="C41" s="61"/>
      <c r="D41" s="61"/>
      <c r="K41" s="15"/>
    </row>
    <row r="42" spans="1:11" x14ac:dyDescent="0.2">
      <c r="A42" s="61"/>
      <c r="B42" s="61"/>
      <c r="C42" s="61"/>
      <c r="D42" s="61"/>
      <c r="K42" s="15"/>
    </row>
    <row r="43" spans="1:11" x14ac:dyDescent="0.2">
      <c r="A43" s="61"/>
      <c r="B43" s="63"/>
      <c r="C43" s="63"/>
      <c r="D43" s="63"/>
      <c r="K43" s="15"/>
    </row>
    <row r="44" spans="1:11" x14ac:dyDescent="0.2">
      <c r="A44" s="61"/>
      <c r="B44" s="63"/>
      <c r="C44" s="63"/>
      <c r="D44" s="63"/>
      <c r="K44" s="15"/>
    </row>
    <row r="45" spans="1:11" x14ac:dyDescent="0.2">
      <c r="A45" s="61"/>
      <c r="B45" s="61"/>
      <c r="C45" s="61"/>
      <c r="D45" s="61"/>
      <c r="K45" s="15"/>
    </row>
    <row r="46" spans="1:11" x14ac:dyDescent="0.2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 x14ac:dyDescent="0.2">
      <c r="A47" s="61"/>
      <c r="B47" s="63"/>
      <c r="C47" s="63"/>
      <c r="D47" s="63"/>
      <c r="K47" s="15"/>
    </row>
    <row r="48" spans="1:11" x14ac:dyDescent="0.2">
      <c r="A48" s="61"/>
      <c r="B48" s="61"/>
      <c r="C48" s="61"/>
      <c r="D48" s="61"/>
      <c r="K48" s="15"/>
    </row>
    <row r="49" spans="1:11" x14ac:dyDescent="0.2">
      <c r="A49" s="61"/>
      <c r="B49" s="61"/>
      <c r="C49" s="61"/>
      <c r="D49" s="61"/>
      <c r="K49" s="15"/>
    </row>
    <row r="50" spans="1:11" x14ac:dyDescent="0.2">
      <c r="A50" s="61"/>
      <c r="B50" s="63"/>
      <c r="C50" s="63"/>
      <c r="D50" s="63"/>
      <c r="K50" s="15"/>
    </row>
    <row r="51" spans="1:11" x14ac:dyDescent="0.2">
      <c r="A51" s="61"/>
      <c r="B51" s="12"/>
      <c r="C51" s="12"/>
      <c r="D51" s="61"/>
      <c r="K51" s="15"/>
    </row>
    <row r="52" spans="1:11" x14ac:dyDescent="0.2">
      <c r="A52" s="61"/>
      <c r="B52" s="61"/>
      <c r="C52" s="61"/>
      <c r="D52" s="61"/>
      <c r="K52" s="15"/>
    </row>
    <row r="53" spans="1:11" x14ac:dyDescent="0.2">
      <c r="A53" s="61"/>
      <c r="B53" s="61"/>
      <c r="C53" s="61"/>
      <c r="D53" s="61"/>
      <c r="K53" s="15"/>
    </row>
    <row r="54" spans="1:11" x14ac:dyDescent="0.2">
      <c r="A54" s="61"/>
      <c r="B54" s="61"/>
      <c r="C54" s="61"/>
      <c r="D54" s="61"/>
      <c r="K54" s="15"/>
    </row>
    <row r="55" spans="1:11" x14ac:dyDescent="0.2">
      <c r="A55" s="61"/>
      <c r="B55" s="61"/>
      <c r="C55" s="61"/>
      <c r="D55" s="61"/>
      <c r="K55" s="15"/>
    </row>
    <row r="56" spans="1:11" x14ac:dyDescent="0.2">
      <c r="A56" s="61"/>
      <c r="B56" s="63"/>
      <c r="C56" s="63"/>
      <c r="D56" s="65"/>
      <c r="K56" s="15"/>
    </row>
    <row r="57" spans="1:11" x14ac:dyDescent="0.2">
      <c r="A57" s="61"/>
      <c r="B57" s="61"/>
      <c r="C57" s="61"/>
      <c r="D57" s="61"/>
      <c r="K57" s="15"/>
    </row>
    <row r="58" spans="1:11" x14ac:dyDescent="0.2">
      <c r="A58" s="61"/>
      <c r="B58" s="61"/>
      <c r="C58" s="61"/>
      <c r="D58" s="61"/>
      <c r="K58" s="15"/>
    </row>
    <row r="59" spans="1:11" x14ac:dyDescent="0.2">
      <c r="A59" s="61"/>
      <c r="B59" s="63"/>
      <c r="C59" s="63"/>
      <c r="D59" s="63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sqref="A1:K30"/>
    </sheetView>
  </sheetViews>
  <sheetFormatPr baseColWidth="10" defaultRowHeight="10.199999999999999" x14ac:dyDescent="0.2"/>
  <cols>
    <col min="4" max="4" width="35.42578125" bestFit="1" customWidth="1"/>
    <col min="5" max="5" width="12.7109375" bestFit="1" customWidth="1"/>
    <col min="6" max="6" width="15.140625" customWidth="1"/>
    <col min="7" max="7" width="12.7109375" bestFit="1" customWidth="1"/>
    <col min="8" max="8" width="14.140625" customWidth="1"/>
    <col min="9" max="9" width="13.85546875" customWidth="1"/>
    <col min="10" max="10" width="12.28515625" bestFit="1" customWidth="1"/>
    <col min="11" max="11" width="16" customWidth="1"/>
  </cols>
  <sheetData>
    <row r="1" spans="1:11" ht="61.2" customHeight="1" x14ac:dyDescent="0.2">
      <c r="A1" s="79" t="s">
        <v>65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ht="30.6" x14ac:dyDescent="0.2">
      <c r="A2" s="82" t="s">
        <v>3</v>
      </c>
      <c r="B2" s="82" t="s">
        <v>2</v>
      </c>
      <c r="C2" s="82" t="s">
        <v>1</v>
      </c>
      <c r="D2" s="82" t="s">
        <v>0</v>
      </c>
      <c r="E2" s="83" t="s">
        <v>5</v>
      </c>
      <c r="F2" s="83" t="s">
        <v>27</v>
      </c>
      <c r="G2" s="83" t="s">
        <v>6</v>
      </c>
      <c r="H2" s="83" t="s">
        <v>7</v>
      </c>
      <c r="I2" s="83" t="s">
        <v>9</v>
      </c>
      <c r="J2" s="83" t="s">
        <v>10</v>
      </c>
      <c r="K2" s="83" t="s">
        <v>8</v>
      </c>
    </row>
    <row r="3" spans="1:11" x14ac:dyDescent="0.2">
      <c r="A3" s="84"/>
      <c r="B3" s="85"/>
      <c r="C3" s="85"/>
      <c r="D3" s="86"/>
      <c r="E3" s="87">
        <v>10629569.949999999</v>
      </c>
      <c r="F3" s="87">
        <v>938505.72</v>
      </c>
      <c r="G3" s="87">
        <v>11568075.67</v>
      </c>
      <c r="H3" s="87">
        <v>8857900.3499999996</v>
      </c>
      <c r="I3" s="87">
        <v>8857900.3499999996</v>
      </c>
      <c r="J3" s="87">
        <v>-1771669.6</v>
      </c>
      <c r="K3" s="87">
        <v>0</v>
      </c>
    </row>
    <row r="4" spans="1:11" x14ac:dyDescent="0.2">
      <c r="A4" s="88">
        <v>1</v>
      </c>
      <c r="B4" s="89"/>
      <c r="C4" s="89"/>
      <c r="D4" s="90" t="s">
        <v>52</v>
      </c>
      <c r="E4" s="91">
        <v>8309232.6699999999</v>
      </c>
      <c r="F4" s="91">
        <v>420592.36</v>
      </c>
      <c r="G4" s="91">
        <v>8729825.0299999993</v>
      </c>
      <c r="H4" s="91">
        <v>6514573.8200000003</v>
      </c>
      <c r="I4" s="91">
        <v>6514573.8200000003</v>
      </c>
      <c r="J4" s="91">
        <v>-1794658.85</v>
      </c>
      <c r="K4" s="91">
        <v>0</v>
      </c>
    </row>
    <row r="5" spans="1:11" x14ac:dyDescent="0.2">
      <c r="A5" s="88">
        <v>1</v>
      </c>
      <c r="B5" s="89"/>
      <c r="C5" s="89">
        <v>8</v>
      </c>
      <c r="D5" s="92" t="s">
        <v>52</v>
      </c>
      <c r="E5" s="91">
        <v>0</v>
      </c>
      <c r="F5" s="91">
        <v>90393.27</v>
      </c>
      <c r="G5" s="91">
        <v>90393.27</v>
      </c>
      <c r="H5" s="91">
        <v>0</v>
      </c>
      <c r="I5" s="91">
        <v>0</v>
      </c>
      <c r="J5" s="91">
        <v>0</v>
      </c>
      <c r="K5" s="91">
        <v>0</v>
      </c>
    </row>
    <row r="6" spans="1:11" x14ac:dyDescent="0.2">
      <c r="A6" s="88">
        <v>1</v>
      </c>
      <c r="B6" s="89" t="s">
        <v>53</v>
      </c>
      <c r="C6" s="89"/>
      <c r="D6" s="92" t="s">
        <v>54</v>
      </c>
      <c r="E6" s="91">
        <v>8309232.6699999999</v>
      </c>
      <c r="F6" s="91">
        <v>330199.09000000003</v>
      </c>
      <c r="G6" s="91">
        <v>8639431.7599999998</v>
      </c>
      <c r="H6" s="91">
        <v>6514573.8200000003</v>
      </c>
      <c r="I6" s="91">
        <v>6514573.8200000003</v>
      </c>
      <c r="J6" s="91">
        <v>-1794658.85</v>
      </c>
      <c r="K6" s="91">
        <v>0</v>
      </c>
    </row>
    <row r="7" spans="1:11" x14ac:dyDescent="0.2">
      <c r="A7" s="88">
        <v>1</v>
      </c>
      <c r="B7" s="89" t="s">
        <v>53</v>
      </c>
      <c r="C7" s="89">
        <v>93</v>
      </c>
      <c r="D7" s="88" t="s">
        <v>55</v>
      </c>
      <c r="E7" s="91">
        <v>8309232.6699999999</v>
      </c>
      <c r="F7" s="91">
        <v>330199.09000000003</v>
      </c>
      <c r="G7" s="91">
        <v>8639431.7599999998</v>
      </c>
      <c r="H7" s="91">
        <v>6514573.8200000003</v>
      </c>
      <c r="I7" s="91">
        <v>6514573.8200000003</v>
      </c>
      <c r="J7" s="91">
        <v>-1794658.85</v>
      </c>
      <c r="K7" s="91">
        <v>0</v>
      </c>
    </row>
    <row r="8" spans="1:11" x14ac:dyDescent="0.2">
      <c r="A8" s="88">
        <v>4</v>
      </c>
      <c r="B8" s="89"/>
      <c r="C8" s="89"/>
      <c r="D8" s="88" t="s">
        <v>56</v>
      </c>
      <c r="E8" s="91">
        <v>2320337.2799999998</v>
      </c>
      <c r="F8" s="91">
        <v>269483.89</v>
      </c>
      <c r="G8" s="91">
        <v>2589821.17</v>
      </c>
      <c r="H8" s="91">
        <v>2051897.06</v>
      </c>
      <c r="I8" s="91">
        <v>2051897.06</v>
      </c>
      <c r="J8" s="91">
        <v>-268440.21999999997</v>
      </c>
      <c r="K8" s="91">
        <v>0</v>
      </c>
    </row>
    <row r="9" spans="1:11" x14ac:dyDescent="0.2">
      <c r="A9" s="93">
        <v>4</v>
      </c>
      <c r="B9" s="94"/>
      <c r="C9" s="94"/>
      <c r="D9" s="93" t="s">
        <v>52</v>
      </c>
      <c r="E9" s="91">
        <v>0</v>
      </c>
      <c r="F9" s="91">
        <v>215534.89</v>
      </c>
      <c r="G9" s="91">
        <v>215534.89</v>
      </c>
      <c r="H9" s="91">
        <v>63000</v>
      </c>
      <c r="I9" s="91">
        <v>63000</v>
      </c>
      <c r="J9" s="91">
        <v>63000</v>
      </c>
      <c r="K9" s="91">
        <v>63000</v>
      </c>
    </row>
    <row r="10" spans="1:11" x14ac:dyDescent="0.2">
      <c r="A10" s="93">
        <v>4</v>
      </c>
      <c r="B10" s="94"/>
      <c r="C10" s="94">
        <v>79</v>
      </c>
      <c r="D10" s="93" t="s">
        <v>52</v>
      </c>
      <c r="E10" s="91">
        <v>0</v>
      </c>
      <c r="F10" s="91">
        <v>0</v>
      </c>
      <c r="G10" s="91">
        <v>0</v>
      </c>
      <c r="H10" s="91">
        <v>63000</v>
      </c>
      <c r="I10" s="91">
        <v>63000</v>
      </c>
      <c r="J10" s="91">
        <v>63000</v>
      </c>
      <c r="K10" s="91">
        <v>63000</v>
      </c>
    </row>
    <row r="11" spans="1:11" x14ac:dyDescent="0.2">
      <c r="A11" s="93">
        <v>4</v>
      </c>
      <c r="B11" s="94"/>
      <c r="C11" s="94">
        <v>8</v>
      </c>
      <c r="D11" s="93" t="s">
        <v>56</v>
      </c>
      <c r="E11" s="91">
        <v>0</v>
      </c>
      <c r="F11" s="91">
        <v>152534.89000000001</v>
      </c>
      <c r="G11" s="91">
        <v>152534.89000000001</v>
      </c>
      <c r="H11" s="91">
        <v>0</v>
      </c>
      <c r="I11" s="91">
        <v>0</v>
      </c>
      <c r="J11" s="91">
        <v>0</v>
      </c>
      <c r="K11" s="91">
        <v>0</v>
      </c>
    </row>
    <row r="12" spans="1:11" x14ac:dyDescent="0.2">
      <c r="A12" s="93">
        <v>4</v>
      </c>
      <c r="B12" s="94"/>
      <c r="C12" s="94">
        <v>79</v>
      </c>
      <c r="D12" s="93" t="s">
        <v>56</v>
      </c>
      <c r="E12" s="91">
        <v>0</v>
      </c>
      <c r="F12" s="91">
        <v>63000</v>
      </c>
      <c r="G12" s="91">
        <v>63000</v>
      </c>
      <c r="H12" s="91">
        <v>0</v>
      </c>
      <c r="I12" s="91">
        <v>0</v>
      </c>
      <c r="J12" s="91">
        <v>0</v>
      </c>
      <c r="K12" s="91">
        <v>0</v>
      </c>
    </row>
    <row r="13" spans="1:11" x14ac:dyDescent="0.2">
      <c r="A13" s="93">
        <v>4</v>
      </c>
      <c r="B13" s="94" t="s">
        <v>57</v>
      </c>
      <c r="C13" s="94"/>
      <c r="D13" s="93" t="s">
        <v>58</v>
      </c>
      <c r="E13" s="91">
        <v>2320337.2799999998</v>
      </c>
      <c r="F13" s="91">
        <v>53949</v>
      </c>
      <c r="G13" s="91">
        <v>2374286.2799999998</v>
      </c>
      <c r="H13" s="91">
        <v>1988897.06</v>
      </c>
      <c r="I13" s="91">
        <v>1988897.06</v>
      </c>
      <c r="J13" s="91">
        <v>-331440.21999999997</v>
      </c>
      <c r="K13" s="91">
        <v>0</v>
      </c>
    </row>
    <row r="14" spans="1:11" x14ac:dyDescent="0.2">
      <c r="A14" s="88">
        <v>4</v>
      </c>
      <c r="B14" s="89" t="s">
        <v>57</v>
      </c>
      <c r="C14" s="88">
        <v>43</v>
      </c>
      <c r="D14" s="89" t="s">
        <v>59</v>
      </c>
      <c r="E14" s="91">
        <v>976570.99</v>
      </c>
      <c r="F14" s="91">
        <v>25000</v>
      </c>
      <c r="G14" s="91">
        <v>1001570.99</v>
      </c>
      <c r="H14" s="91">
        <v>614976.02</v>
      </c>
      <c r="I14" s="91">
        <v>614976.02</v>
      </c>
      <c r="J14" s="91">
        <v>-361594.97</v>
      </c>
      <c r="K14" s="91">
        <v>0</v>
      </c>
    </row>
    <row r="15" spans="1:11" x14ac:dyDescent="0.2">
      <c r="A15" s="88">
        <v>4</v>
      </c>
      <c r="B15" s="89" t="s">
        <v>57</v>
      </c>
      <c r="C15" s="89">
        <v>44</v>
      </c>
      <c r="D15" s="88" t="s">
        <v>60</v>
      </c>
      <c r="E15" s="91">
        <v>1343766.29</v>
      </c>
      <c r="F15" s="91">
        <v>28949</v>
      </c>
      <c r="G15" s="91">
        <v>1372715.29</v>
      </c>
      <c r="H15" s="91">
        <v>1373921.04</v>
      </c>
      <c r="I15" s="91">
        <v>1373921.04</v>
      </c>
      <c r="J15" s="91">
        <v>30154.75</v>
      </c>
      <c r="K15" s="91">
        <v>30154.75</v>
      </c>
    </row>
    <row r="16" spans="1:11" x14ac:dyDescent="0.2">
      <c r="A16" s="93">
        <v>6</v>
      </c>
      <c r="B16" s="94"/>
      <c r="C16" s="94"/>
      <c r="D16" s="93" t="s">
        <v>61</v>
      </c>
      <c r="E16" s="91">
        <v>0</v>
      </c>
      <c r="F16" s="91">
        <v>248429.47</v>
      </c>
      <c r="G16" s="91">
        <v>248429.47</v>
      </c>
      <c r="H16" s="91">
        <v>291429.46999999997</v>
      </c>
      <c r="I16" s="91">
        <v>291429.46999999997</v>
      </c>
      <c r="J16" s="91">
        <v>291429.46999999997</v>
      </c>
      <c r="K16" s="91">
        <v>291429.46999999997</v>
      </c>
    </row>
    <row r="17" spans="1:11" x14ac:dyDescent="0.2">
      <c r="A17" s="93">
        <v>6</v>
      </c>
      <c r="B17" s="94" t="s">
        <v>62</v>
      </c>
      <c r="C17" s="94"/>
      <c r="D17" s="93" t="s">
        <v>63</v>
      </c>
      <c r="E17" s="91">
        <v>0</v>
      </c>
      <c r="F17" s="91">
        <v>248429.47</v>
      </c>
      <c r="G17" s="91">
        <v>248429.47</v>
      </c>
      <c r="H17" s="91">
        <v>291429.46999999997</v>
      </c>
      <c r="I17" s="91">
        <v>291429.46999999997</v>
      </c>
      <c r="J17" s="91">
        <v>291429.46999999997</v>
      </c>
      <c r="K17" s="91">
        <v>291429.46999999997</v>
      </c>
    </row>
    <row r="18" spans="1:11" x14ac:dyDescent="0.2">
      <c r="A18" s="93">
        <v>6</v>
      </c>
      <c r="B18" s="94" t="s">
        <v>62</v>
      </c>
      <c r="C18" s="94">
        <v>83</v>
      </c>
      <c r="D18" s="93" t="s">
        <v>64</v>
      </c>
      <c r="E18" s="91">
        <v>0</v>
      </c>
      <c r="F18" s="91">
        <v>248429.47</v>
      </c>
      <c r="G18" s="91">
        <v>248429.47</v>
      </c>
      <c r="H18" s="91">
        <v>291429.46999999997</v>
      </c>
      <c r="I18" s="91">
        <v>291429.46999999997</v>
      </c>
      <c r="J18" s="91">
        <v>291429.46999999997</v>
      </c>
      <c r="K18" s="91">
        <v>291429.46999999997</v>
      </c>
    </row>
    <row r="19" spans="1:11" x14ac:dyDescent="0.2">
      <c r="A19" s="89"/>
      <c r="B19" s="89"/>
      <c r="C19" s="89"/>
      <c r="D19" s="88"/>
      <c r="E19" s="91"/>
      <c r="F19" s="91"/>
      <c r="G19" s="91"/>
      <c r="H19" s="91"/>
      <c r="I19" s="91"/>
      <c r="J19" s="91"/>
      <c r="K19" s="91"/>
    </row>
    <row r="20" spans="1:11" x14ac:dyDescent="0.2">
      <c r="A20" s="63"/>
      <c r="B20" s="63"/>
      <c r="C20" s="63"/>
      <c r="D20" s="8"/>
      <c r="E20" s="4"/>
      <c r="F20" s="4"/>
      <c r="G20" s="4"/>
      <c r="H20" s="4"/>
      <c r="I20" s="4"/>
      <c r="J20" s="4"/>
      <c r="K20" s="4"/>
    </row>
    <row r="21" spans="1:11" x14ac:dyDescent="0.2">
      <c r="A21" s="61"/>
      <c r="B21" s="61"/>
      <c r="C21" s="61"/>
      <c r="D21" s="12"/>
      <c r="E21" s="4"/>
      <c r="F21" s="4"/>
      <c r="G21" s="4"/>
      <c r="H21" s="4"/>
      <c r="I21" s="4"/>
      <c r="J21" s="4"/>
      <c r="K21" s="4"/>
    </row>
    <row r="22" spans="1:11" x14ac:dyDescent="0.2">
      <c r="A22" s="45" t="s">
        <v>47</v>
      </c>
      <c r="B22" s="46"/>
      <c r="C22" s="46"/>
      <c r="D22" s="47"/>
      <c r="E22" s="9"/>
      <c r="F22" s="9"/>
      <c r="G22" s="4"/>
      <c r="H22" s="4"/>
      <c r="I22" s="4"/>
      <c r="J22" s="4"/>
      <c r="K22" s="4"/>
    </row>
    <row r="23" spans="1:11" x14ac:dyDescent="0.2">
      <c r="A23" s="48"/>
      <c r="B23" s="46"/>
      <c r="C23" s="46"/>
      <c r="D23" s="47"/>
      <c r="E23" s="9"/>
      <c r="F23" s="9"/>
      <c r="G23" s="4"/>
      <c r="H23" s="4"/>
      <c r="I23" s="4"/>
      <c r="J23" s="4"/>
      <c r="K23" s="4"/>
    </row>
    <row r="24" spans="1:11" x14ac:dyDescent="0.2">
      <c r="A24" s="49"/>
      <c r="B24" s="50"/>
      <c r="C24" s="49"/>
      <c r="D24" s="49"/>
      <c r="E24" s="9"/>
      <c r="F24" s="9"/>
      <c r="G24" s="4"/>
      <c r="H24" s="4"/>
      <c r="I24" s="4"/>
      <c r="J24" s="4"/>
      <c r="K24" s="4"/>
    </row>
    <row r="25" spans="1:11" x14ac:dyDescent="0.2">
      <c r="A25" s="51"/>
      <c r="B25" s="49"/>
      <c r="C25" s="49"/>
      <c r="D25" s="49"/>
      <c r="E25" s="9"/>
      <c r="F25" s="9"/>
      <c r="G25" s="4"/>
      <c r="H25" s="4"/>
      <c r="I25" s="4"/>
      <c r="J25" s="4"/>
      <c r="K25" s="4"/>
    </row>
    <row r="26" spans="1:11" x14ac:dyDescent="0.2">
      <c r="A26" s="51"/>
      <c r="B26" s="96" t="s">
        <v>73</v>
      </c>
      <c r="C26" s="96"/>
      <c r="D26" s="96"/>
      <c r="E26" s="9"/>
      <c r="F26" s="9"/>
      <c r="G26" s="97" t="s">
        <v>74</v>
      </c>
      <c r="H26" s="97"/>
      <c r="I26" s="97"/>
      <c r="J26" s="4"/>
      <c r="K26" s="4"/>
    </row>
    <row r="27" spans="1:11" ht="13.8" customHeight="1" x14ac:dyDescent="0.2">
      <c r="A27" s="51"/>
      <c r="B27" s="96" t="s">
        <v>71</v>
      </c>
      <c r="C27" s="96"/>
      <c r="D27" s="96"/>
      <c r="E27" s="9"/>
      <c r="F27" s="9"/>
      <c r="G27" s="96" t="s">
        <v>72</v>
      </c>
      <c r="H27" s="96"/>
      <c r="I27" s="96"/>
      <c r="J27" s="4"/>
      <c r="K27" s="4"/>
    </row>
    <row r="28" spans="1:11" x14ac:dyDescent="0.2">
      <c r="C28" s="99" t="s">
        <v>76</v>
      </c>
      <c r="D28" s="99"/>
      <c r="G28" s="98" t="s">
        <v>77</v>
      </c>
      <c r="H28" s="98"/>
      <c r="I28" s="98"/>
      <c r="K28" s="100"/>
    </row>
  </sheetData>
  <mergeCells count="7">
    <mergeCell ref="A1:K1"/>
    <mergeCell ref="B27:D27"/>
    <mergeCell ref="G27:I27"/>
    <mergeCell ref="B26:D26"/>
    <mergeCell ref="G26:I26"/>
    <mergeCell ref="C28:D28"/>
    <mergeCell ref="G28:I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ColWidth="12" defaultRowHeight="10.199999999999999" x14ac:dyDescent="0.2"/>
  <cols>
    <col min="1" max="1" width="164.28515625" style="60" customWidth="1"/>
    <col min="2" max="16384" width="12" style="21"/>
  </cols>
  <sheetData>
    <row r="1" spans="1:1" x14ac:dyDescent="0.2">
      <c r="A1" s="56" t="s">
        <v>28</v>
      </c>
    </row>
    <row r="2" spans="1:1" ht="20.399999999999999" x14ac:dyDescent="0.2">
      <c r="A2" s="57" t="s">
        <v>49</v>
      </c>
    </row>
    <row r="3" spans="1:1" ht="11.25" customHeight="1" x14ac:dyDescent="0.2">
      <c r="A3" s="57" t="s">
        <v>50</v>
      </c>
    </row>
    <row r="4" spans="1:1" ht="11.25" customHeight="1" x14ac:dyDescent="0.2">
      <c r="A4" s="57" t="s">
        <v>51</v>
      </c>
    </row>
    <row r="5" spans="1:1" ht="11.25" customHeight="1" x14ac:dyDescent="0.2">
      <c r="A5" s="58" t="s">
        <v>38</v>
      </c>
    </row>
    <row r="6" spans="1:1" ht="30.6" x14ac:dyDescent="0.2">
      <c r="A6" s="58" t="s">
        <v>39</v>
      </c>
    </row>
    <row r="7" spans="1:1" ht="11.25" customHeight="1" x14ac:dyDescent="0.2">
      <c r="A7" s="58" t="s">
        <v>40</v>
      </c>
    </row>
    <row r="8" spans="1:1" ht="22.5" customHeight="1" x14ac:dyDescent="0.2">
      <c r="A8" s="58" t="s">
        <v>41</v>
      </c>
    </row>
    <row r="9" spans="1:1" ht="56.25" customHeight="1" x14ac:dyDescent="0.2">
      <c r="A9" s="58" t="s">
        <v>42</v>
      </c>
    </row>
    <row r="10" spans="1:1" ht="36.75" customHeight="1" x14ac:dyDescent="0.2">
      <c r="A10" s="58" t="s">
        <v>43</v>
      </c>
    </row>
    <row r="11" spans="1:1" ht="11.25" customHeight="1" x14ac:dyDescent="0.2">
      <c r="A11" s="58" t="s">
        <v>44</v>
      </c>
    </row>
    <row r="12" spans="1:1" ht="11.25" customHeight="1" x14ac:dyDescent="0.2">
      <c r="A12" s="58" t="s">
        <v>45</v>
      </c>
    </row>
    <row r="13" spans="1:1" x14ac:dyDescent="0.2">
      <c r="A13" s="58"/>
    </row>
    <row r="14" spans="1:1" x14ac:dyDescent="0.2">
      <c r="A14" s="59" t="s">
        <v>29</v>
      </c>
    </row>
    <row r="15" spans="1:1" x14ac:dyDescent="0.2">
      <c r="A15" s="58" t="s">
        <v>36</v>
      </c>
    </row>
    <row r="16" spans="1:1" x14ac:dyDescent="0.2">
      <c r="A16" s="58"/>
    </row>
    <row r="17" spans="1:1" x14ac:dyDescent="0.2">
      <c r="A17" s="59" t="s">
        <v>31</v>
      </c>
    </row>
    <row r="18" spans="1:1" ht="11.25" customHeight="1" x14ac:dyDescent="0.2">
      <c r="A18" s="58" t="s">
        <v>32</v>
      </c>
    </row>
    <row r="19" spans="1:1" x14ac:dyDescent="0.2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D19" sqref="D19"/>
    </sheetView>
  </sheetViews>
  <sheetFormatPr baseColWidth="10" defaultColWidth="12" defaultRowHeight="10.199999999999999" x14ac:dyDescent="0.2"/>
  <cols>
    <col min="1" max="1" width="8.85546875" style="9" customWidth="1"/>
    <col min="2" max="2" width="50.85546875" style="9" customWidth="1"/>
    <col min="3" max="3" width="17.85546875" style="9" customWidth="1"/>
    <col min="4" max="4" width="19.85546875" style="9" customWidth="1"/>
    <col min="5" max="9" width="17.85546875" style="9" customWidth="1"/>
    <col min="10" max="16384" width="12" style="8"/>
  </cols>
  <sheetData>
    <row r="1" spans="1:10" s="13" customFormat="1" ht="60" customHeight="1" x14ac:dyDescent="0.2">
      <c r="A1" s="76" t="s">
        <v>66</v>
      </c>
      <c r="B1" s="77"/>
      <c r="C1" s="77"/>
      <c r="D1" s="77"/>
      <c r="E1" s="77"/>
      <c r="F1" s="77"/>
      <c r="G1" s="77"/>
      <c r="H1" s="77"/>
      <c r="I1" s="78"/>
      <c r="J1" s="12"/>
    </row>
    <row r="2" spans="1:10" s="18" customFormat="1" ht="24.9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8">
        <f>SUM(C4:C8)+C11+SUM(C15:C18)</f>
        <v>10629569.949999999</v>
      </c>
      <c r="D3" s="68">
        <f>SUM(D4:D8)+D11+SUM(D15:D18)</f>
        <v>938505.72000000009</v>
      </c>
      <c r="E3" s="68">
        <f>SUM(E4:E8)+E11+SUM(E15:E18)</f>
        <v>11568075.67</v>
      </c>
      <c r="F3" s="68">
        <f>SUM(F4:F8)+F11+SUM(F15:F18)</f>
        <v>8857900.3499999996</v>
      </c>
      <c r="G3" s="68">
        <f>SUM(G4:G8)+G11+SUM(G15:G18)</f>
        <v>8857900.3499999996</v>
      </c>
      <c r="H3" s="68">
        <f>+G3-C3</f>
        <v>-1771669.5999999996</v>
      </c>
      <c r="I3" s="70">
        <f>IF(H3&gt;0,H3,0)</f>
        <v>0</v>
      </c>
      <c r="J3" s="8"/>
    </row>
    <row r="4" spans="1:10" s="9" customFormat="1" x14ac:dyDescent="0.2">
      <c r="A4" s="25">
        <v>10</v>
      </c>
      <c r="B4" s="8" t="s">
        <v>11</v>
      </c>
      <c r="C4" s="66">
        <v>0</v>
      </c>
      <c r="D4" s="66">
        <v>0</v>
      </c>
      <c r="E4" s="66">
        <f>D4+C4</f>
        <v>0</v>
      </c>
      <c r="F4" s="66">
        <v>0</v>
      </c>
      <c r="G4" s="66">
        <v>0</v>
      </c>
      <c r="H4" s="66">
        <f t="shared" ref="H4:H15" si="0">+G4-C4</f>
        <v>0</v>
      </c>
      <c r="I4" s="67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6">
        <v>0</v>
      </c>
      <c r="D6" s="66">
        <v>0</v>
      </c>
      <c r="E6" s="66">
        <f t="shared" si="1"/>
        <v>0</v>
      </c>
      <c r="F6" s="66">
        <v>0</v>
      </c>
      <c r="G6" s="66">
        <v>0</v>
      </c>
      <c r="H6" s="66">
        <f t="shared" si="0"/>
        <v>0</v>
      </c>
      <c r="I6" s="67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6">
        <v>2320337.2799999998</v>
      </c>
      <c r="D7" s="66">
        <v>53949</v>
      </c>
      <c r="E7" s="66">
        <f t="shared" si="1"/>
        <v>2374286.2799999998</v>
      </c>
      <c r="F7" s="66">
        <v>1988897.06</v>
      </c>
      <c r="G7" s="66">
        <v>1988897.06</v>
      </c>
      <c r="H7" s="66">
        <f t="shared" si="0"/>
        <v>-331440.21999999974</v>
      </c>
      <c r="I7" s="67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6">
        <v>0</v>
      </c>
      <c r="D8" s="66">
        <v>0</v>
      </c>
      <c r="E8" s="66">
        <f t="shared" si="1"/>
        <v>0</v>
      </c>
      <c r="F8" s="66">
        <v>0</v>
      </c>
      <c r="G8" s="66">
        <v>0</v>
      </c>
      <c r="H8" s="66">
        <f t="shared" si="0"/>
        <v>0</v>
      </c>
      <c r="I8" s="67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6">
        <v>0</v>
      </c>
      <c r="D9" s="66">
        <v>0</v>
      </c>
      <c r="E9" s="66">
        <f t="shared" si="1"/>
        <v>0</v>
      </c>
      <c r="F9" s="66">
        <v>0</v>
      </c>
      <c r="G9" s="66">
        <v>0</v>
      </c>
      <c r="H9" s="66">
        <f t="shared" si="0"/>
        <v>0</v>
      </c>
      <c r="I9" s="67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6">
        <v>0</v>
      </c>
      <c r="D12" s="66">
        <v>0</v>
      </c>
      <c r="E12" s="66">
        <f t="shared" si="1"/>
        <v>0</v>
      </c>
      <c r="F12" s="66">
        <v>0</v>
      </c>
      <c r="G12" s="66">
        <v>0</v>
      </c>
      <c r="H12" s="66">
        <f t="shared" si="0"/>
        <v>0</v>
      </c>
      <c r="I12" s="67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0.6" x14ac:dyDescent="0.2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6">
        <v>0</v>
      </c>
      <c r="D15" s="66">
        <v>63000</v>
      </c>
      <c r="E15" s="66">
        <f t="shared" si="1"/>
        <v>63000</v>
      </c>
      <c r="F15" s="66">
        <v>63000</v>
      </c>
      <c r="G15" s="66">
        <v>63000</v>
      </c>
      <c r="H15" s="66">
        <f t="shared" si="0"/>
        <v>63000</v>
      </c>
      <c r="I15" s="67">
        <f t="shared" si="2"/>
        <v>63000</v>
      </c>
      <c r="J15" s="8"/>
    </row>
    <row r="16" spans="1:10" s="9" customFormat="1" x14ac:dyDescent="0.2">
      <c r="A16" s="25">
        <v>80</v>
      </c>
      <c r="B16" s="8" t="s">
        <v>20</v>
      </c>
      <c r="C16" s="66">
        <v>0</v>
      </c>
      <c r="D16" s="66">
        <v>248429.47</v>
      </c>
      <c r="E16" s="66">
        <f>D16+C16</f>
        <v>248429.47</v>
      </c>
      <c r="F16" s="66">
        <v>291429.46999999997</v>
      </c>
      <c r="G16" s="66">
        <v>291429.46999999997</v>
      </c>
      <c r="H16" s="66">
        <f>+G16-C16</f>
        <v>291429.46999999997</v>
      </c>
      <c r="I16" s="67">
        <f>IF(H16&gt;0,H16,0)</f>
        <v>291429.46999999997</v>
      </c>
      <c r="J16" s="8"/>
    </row>
    <row r="17" spans="1:10" s="9" customFormat="1" x14ac:dyDescent="0.2">
      <c r="A17" s="25">
        <v>90</v>
      </c>
      <c r="B17" s="8" t="s">
        <v>22</v>
      </c>
      <c r="C17" s="66">
        <v>8309232.6699999999</v>
      </c>
      <c r="D17" s="66">
        <v>330199.09000000003</v>
      </c>
      <c r="E17" s="66">
        <f>D17+C17</f>
        <v>8639431.7599999998</v>
      </c>
      <c r="F17" s="66">
        <v>6514573.8200000003</v>
      </c>
      <c r="G17" s="66">
        <v>6514573.8200000003</v>
      </c>
      <c r="H17" s="66">
        <f>+G17-C17</f>
        <v>-1794658.8499999996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9">
        <v>0</v>
      </c>
      <c r="D18" s="69">
        <v>242928.16</v>
      </c>
      <c r="E18" s="69">
        <f>D18+C18</f>
        <v>242928.16</v>
      </c>
      <c r="F18" s="69">
        <v>0</v>
      </c>
      <c r="G18" s="69">
        <v>0</v>
      </c>
      <c r="H18" s="69">
        <f>+G18-C18</f>
        <v>0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74" t="s">
        <v>48</v>
      </c>
      <c r="C24" s="51"/>
      <c r="D24" s="52" t="s">
        <v>48</v>
      </c>
    </row>
    <row r="25" spans="1:10" ht="40.799999999999997" x14ac:dyDescent="0.2">
      <c r="A25" s="51"/>
      <c r="B25" s="53" t="s">
        <v>68</v>
      </c>
      <c r="C25" s="54"/>
      <c r="D25" s="55" t="s">
        <v>70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B20" sqref="B20"/>
    </sheetView>
  </sheetViews>
  <sheetFormatPr baseColWidth="10" defaultRowHeight="10.199999999999999" x14ac:dyDescent="0.2"/>
  <cols>
    <col min="2" max="2" width="72.42578125" customWidth="1"/>
    <col min="3" max="3" width="12.7109375" bestFit="1" customWidth="1"/>
    <col min="4" max="4" width="16.28515625" customWidth="1"/>
    <col min="5" max="5" width="13.5703125" customWidth="1"/>
    <col min="6" max="6" width="13.28515625" customWidth="1"/>
    <col min="7" max="7" width="12.42578125" customWidth="1"/>
    <col min="8" max="8" width="12.7109375" customWidth="1"/>
    <col min="9" max="9" width="13.7109375" customWidth="1"/>
  </cols>
  <sheetData>
    <row r="1" spans="1:9" ht="54.6" customHeight="1" x14ac:dyDescent="0.2">
      <c r="A1" s="79" t="s">
        <v>66</v>
      </c>
      <c r="B1" s="80"/>
      <c r="C1" s="80"/>
      <c r="D1" s="80"/>
      <c r="E1" s="80"/>
      <c r="F1" s="80"/>
      <c r="G1" s="80"/>
      <c r="H1" s="80"/>
      <c r="I1" s="81"/>
    </row>
    <row r="2" spans="1:9" ht="20.399999999999999" x14ac:dyDescent="0.2">
      <c r="A2" s="82" t="s">
        <v>1</v>
      </c>
      <c r="B2" s="82" t="s">
        <v>0</v>
      </c>
      <c r="C2" s="83" t="s">
        <v>5</v>
      </c>
      <c r="D2" s="83" t="s">
        <v>27</v>
      </c>
      <c r="E2" s="83" t="s">
        <v>6</v>
      </c>
      <c r="F2" s="83" t="s">
        <v>7</v>
      </c>
      <c r="G2" s="83" t="s">
        <v>9</v>
      </c>
      <c r="H2" s="83" t="s">
        <v>10</v>
      </c>
      <c r="I2" s="83" t="s">
        <v>8</v>
      </c>
    </row>
    <row r="3" spans="1:9" x14ac:dyDescent="0.2">
      <c r="A3" s="102"/>
      <c r="B3" s="103" t="s">
        <v>4</v>
      </c>
      <c r="C3" s="104">
        <v>10629569.949999999</v>
      </c>
      <c r="D3" s="104">
        <v>938505.72000000009</v>
      </c>
      <c r="E3" s="104">
        <v>11568075.67</v>
      </c>
      <c r="F3" s="104">
        <v>8857900.3499999996</v>
      </c>
      <c r="G3" s="104">
        <v>8857900.3499999996</v>
      </c>
      <c r="H3" s="104">
        <v>-1771669.5999999996</v>
      </c>
      <c r="I3" s="104">
        <v>0</v>
      </c>
    </row>
    <row r="4" spans="1:9" x14ac:dyDescent="0.2">
      <c r="A4" s="102">
        <v>10</v>
      </c>
      <c r="B4" s="102" t="s">
        <v>11</v>
      </c>
      <c r="C4" s="104">
        <v>0</v>
      </c>
      <c r="D4" s="104">
        <v>0</v>
      </c>
      <c r="E4" s="104">
        <v>0</v>
      </c>
      <c r="F4" s="104">
        <v>0</v>
      </c>
      <c r="G4" s="104">
        <v>0</v>
      </c>
      <c r="H4" s="104">
        <v>0</v>
      </c>
      <c r="I4" s="104">
        <v>0</v>
      </c>
    </row>
    <row r="5" spans="1:9" x14ac:dyDescent="0.2">
      <c r="A5" s="102">
        <v>20</v>
      </c>
      <c r="B5" s="102" t="s">
        <v>12</v>
      </c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</row>
    <row r="6" spans="1:9" x14ac:dyDescent="0.2">
      <c r="A6" s="102">
        <v>30</v>
      </c>
      <c r="B6" s="102" t="s">
        <v>13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</row>
    <row r="7" spans="1:9" x14ac:dyDescent="0.2">
      <c r="A7" s="102">
        <v>40</v>
      </c>
      <c r="B7" s="102" t="s">
        <v>14</v>
      </c>
      <c r="C7" s="104">
        <v>2320337.2799999998</v>
      </c>
      <c r="D7" s="104">
        <v>53949</v>
      </c>
      <c r="E7" s="104">
        <v>2374286.2799999998</v>
      </c>
      <c r="F7" s="104">
        <v>1988897.06</v>
      </c>
      <c r="G7" s="104">
        <v>1988897.06</v>
      </c>
      <c r="H7" s="104">
        <v>-331440.21999999974</v>
      </c>
      <c r="I7" s="104">
        <v>0</v>
      </c>
    </row>
    <row r="8" spans="1:9" x14ac:dyDescent="0.2">
      <c r="A8" s="102">
        <v>50</v>
      </c>
      <c r="B8" s="102" t="s">
        <v>15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</row>
    <row r="9" spans="1:9" x14ac:dyDescent="0.2">
      <c r="A9" s="102">
        <v>51</v>
      </c>
      <c r="B9" s="102" t="s">
        <v>16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</row>
    <row r="10" spans="1:9" x14ac:dyDescent="0.2">
      <c r="A10" s="102">
        <v>52</v>
      </c>
      <c r="B10" s="102" t="s">
        <v>17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1:9" x14ac:dyDescent="0.2">
      <c r="A11" s="102">
        <v>60</v>
      </c>
      <c r="B11" s="102" t="s">
        <v>18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</row>
    <row r="12" spans="1:9" x14ac:dyDescent="0.2">
      <c r="A12" s="102">
        <v>61</v>
      </c>
      <c r="B12" s="102" t="s">
        <v>16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</row>
    <row r="13" spans="1:9" x14ac:dyDescent="0.2">
      <c r="A13" s="102">
        <v>62</v>
      </c>
      <c r="B13" s="102" t="s">
        <v>17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</row>
    <row r="14" spans="1:9" x14ac:dyDescent="0.2">
      <c r="A14" s="102">
        <v>69</v>
      </c>
      <c r="B14" s="102" t="s">
        <v>46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</row>
    <row r="15" spans="1:9" x14ac:dyDescent="0.2">
      <c r="A15" s="102">
        <v>70</v>
      </c>
      <c r="B15" s="102" t="s">
        <v>19</v>
      </c>
      <c r="C15" s="104">
        <v>0</v>
      </c>
      <c r="D15" s="104">
        <v>63000</v>
      </c>
      <c r="E15" s="104">
        <v>63000</v>
      </c>
      <c r="F15" s="104">
        <v>63000</v>
      </c>
      <c r="G15" s="104">
        <v>63000</v>
      </c>
      <c r="H15" s="104">
        <v>63000</v>
      </c>
      <c r="I15" s="104">
        <v>63000</v>
      </c>
    </row>
    <row r="16" spans="1:9" x14ac:dyDescent="0.2">
      <c r="A16" s="102">
        <v>80</v>
      </c>
      <c r="B16" s="102" t="s">
        <v>20</v>
      </c>
      <c r="C16" s="104">
        <v>0</v>
      </c>
      <c r="D16" s="104">
        <v>248429.47</v>
      </c>
      <c r="E16" s="104">
        <v>248429.47</v>
      </c>
      <c r="F16" s="104">
        <v>291429.46999999997</v>
      </c>
      <c r="G16" s="104">
        <v>291429.46999999997</v>
      </c>
      <c r="H16" s="104">
        <v>291429.46999999997</v>
      </c>
      <c r="I16" s="104">
        <v>291429.46999999997</v>
      </c>
    </row>
    <row r="17" spans="1:9" x14ac:dyDescent="0.2">
      <c r="A17" s="102">
        <v>90</v>
      </c>
      <c r="B17" s="102" t="s">
        <v>22</v>
      </c>
      <c r="C17" s="104">
        <v>8309232.6699999999</v>
      </c>
      <c r="D17" s="104">
        <v>330199.09000000003</v>
      </c>
      <c r="E17" s="104">
        <v>8639431.7599999998</v>
      </c>
      <c r="F17" s="104">
        <v>6514573.8200000003</v>
      </c>
      <c r="G17" s="104">
        <v>6514573.8200000003</v>
      </c>
      <c r="H17" s="104">
        <v>-1794658.8499999996</v>
      </c>
      <c r="I17" s="104">
        <v>0</v>
      </c>
    </row>
    <row r="18" spans="1:9" x14ac:dyDescent="0.2">
      <c r="A18" s="102"/>
      <c r="B18" s="102" t="s">
        <v>21</v>
      </c>
      <c r="C18" s="104">
        <v>0</v>
      </c>
      <c r="D18" s="104">
        <v>242928.16</v>
      </c>
      <c r="E18" s="104">
        <v>242928.16</v>
      </c>
      <c r="F18" s="104">
        <v>0</v>
      </c>
      <c r="G18" s="104">
        <v>0</v>
      </c>
      <c r="H18" s="104">
        <v>0</v>
      </c>
      <c r="I18" s="104">
        <v>0</v>
      </c>
    </row>
    <row r="19" spans="1:9" x14ac:dyDescent="0.2">
      <c r="C19" s="101"/>
      <c r="D19" s="101"/>
      <c r="E19" s="101"/>
      <c r="F19" s="101"/>
      <c r="G19" s="101"/>
      <c r="H19" s="101"/>
      <c r="I19" s="101"/>
    </row>
    <row r="20" spans="1:9" x14ac:dyDescent="0.2">
      <c r="A20" t="s">
        <v>47</v>
      </c>
    </row>
    <row r="24" spans="1:9" x14ac:dyDescent="0.2">
      <c r="B24" s="95" t="s">
        <v>78</v>
      </c>
      <c r="E24" s="98" t="s">
        <v>80</v>
      </c>
      <c r="F24" s="98"/>
      <c r="G24" s="98"/>
      <c r="H24" s="98"/>
    </row>
    <row r="25" spans="1:9" x14ac:dyDescent="0.2">
      <c r="B25" s="95" t="s">
        <v>79</v>
      </c>
      <c r="E25" s="98" t="s">
        <v>81</v>
      </c>
      <c r="F25" s="98"/>
      <c r="G25" s="98"/>
      <c r="H25" s="98"/>
    </row>
    <row r="26" spans="1:9" x14ac:dyDescent="0.2">
      <c r="B26" s="95" t="s">
        <v>75</v>
      </c>
      <c r="E26" t="s">
        <v>82</v>
      </c>
    </row>
  </sheetData>
  <mergeCells count="3">
    <mergeCell ref="A1:I1"/>
    <mergeCell ref="E25:H25"/>
    <mergeCell ref="E24:H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ColWidth="12" defaultRowHeight="10.199999999999999" x14ac:dyDescent="0.2"/>
  <cols>
    <col min="1" max="1" width="135.8554687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0.6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A2" sqref="A2:I2"/>
    </sheetView>
  </sheetViews>
  <sheetFormatPr baseColWidth="10" defaultColWidth="12" defaultRowHeight="10.199999999999999" x14ac:dyDescent="0.2"/>
  <cols>
    <col min="1" max="1" width="8.85546875" style="9" customWidth="1"/>
    <col min="2" max="2" width="50.85546875" style="9" customWidth="1"/>
    <col min="3" max="3" width="17.85546875" style="9" customWidth="1"/>
    <col min="4" max="4" width="19.85546875" style="9" customWidth="1"/>
    <col min="5" max="9" width="17.85546875" style="9" customWidth="1"/>
    <col min="10" max="16384" width="12" style="9"/>
  </cols>
  <sheetData>
    <row r="1" spans="1:10" s="13" customFormat="1" ht="60" customHeight="1" x14ac:dyDescent="0.2">
      <c r="A1" s="76" t="s">
        <v>67</v>
      </c>
      <c r="B1" s="77"/>
      <c r="C1" s="77"/>
      <c r="D1" s="77"/>
      <c r="E1" s="77"/>
      <c r="F1" s="77"/>
      <c r="G1" s="77"/>
      <c r="H1" s="77"/>
      <c r="I1" s="78"/>
      <c r="J1" s="12"/>
    </row>
    <row r="2" spans="1:10" s="18" customFormat="1" ht="24.9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71">
        <f>SUM(C4+C16+C21)</f>
        <v>10629569.949999999</v>
      </c>
      <c r="D3" s="71">
        <f>SUM(D4+D16+D21)</f>
        <v>938505.72000000009</v>
      </c>
      <c r="E3" s="71">
        <f>SUM(E4+E16+E21)</f>
        <v>11568075.67</v>
      </c>
      <c r="F3" s="71">
        <f>SUM(F4+F16+F21)</f>
        <v>8857900.3500000015</v>
      </c>
      <c r="G3" s="71">
        <f>SUM(G4+G16+G21)</f>
        <v>8857900.3500000015</v>
      </c>
      <c r="H3" s="68">
        <f>+G3-C3</f>
        <v>-1771669.5999999978</v>
      </c>
      <c r="I3" s="72">
        <f>IF(H3&gt;0,H3,0)</f>
        <v>0</v>
      </c>
      <c r="J3" s="8"/>
    </row>
    <row r="4" spans="1:10" x14ac:dyDescent="0.2">
      <c r="A4" s="42">
        <v>90002</v>
      </c>
      <c r="B4" s="34" t="s">
        <v>23</v>
      </c>
      <c r="C4" s="68">
        <f>SUM(C5:C8)+C11+C14+C15</f>
        <v>2320337.2799999998</v>
      </c>
      <c r="D4" s="68">
        <f>SUM(D5:D8)+D11+D14+D15</f>
        <v>302378.46999999997</v>
      </c>
      <c r="E4" s="68">
        <f>SUM(E5:E8)+E11+E14+E15</f>
        <v>2622715.75</v>
      </c>
      <c r="F4" s="68">
        <f>SUM(F5:F8)+F11+F14+F15</f>
        <v>2280326.5300000003</v>
      </c>
      <c r="G4" s="68">
        <f>SUM(G5:G8)+G11+G14+G15</f>
        <v>2280326.5300000003</v>
      </c>
      <c r="H4" s="68">
        <f t="shared" ref="H4:H21" si="0">+G4-C4</f>
        <v>-40010.749999999534</v>
      </c>
      <c r="I4" s="70">
        <f>IF(H4&gt;0,H4,0)</f>
        <v>0</v>
      </c>
      <c r="J4" s="8"/>
    </row>
    <row r="5" spans="1:10" x14ac:dyDescent="0.2">
      <c r="A5" s="43">
        <v>10</v>
      </c>
      <c r="B5" s="32" t="s">
        <v>11</v>
      </c>
      <c r="C5" s="66">
        <v>0</v>
      </c>
      <c r="D5" s="66">
        <v>0</v>
      </c>
      <c r="E5" s="66">
        <f>C5+D5</f>
        <v>0</v>
      </c>
      <c r="F5" s="66">
        <v>0</v>
      </c>
      <c r="G5" s="66">
        <v>0</v>
      </c>
      <c r="H5" s="66">
        <f t="shared" si="0"/>
        <v>0</v>
      </c>
      <c r="I5" s="67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6">
        <v>0</v>
      </c>
      <c r="D6" s="66">
        <v>0</v>
      </c>
      <c r="E6" s="66">
        <f t="shared" ref="E6:E13" si="1">C6+D6</f>
        <v>0</v>
      </c>
      <c r="F6" s="66">
        <v>0</v>
      </c>
      <c r="G6" s="66">
        <v>0</v>
      </c>
      <c r="H6" s="66">
        <f t="shared" si="0"/>
        <v>0</v>
      </c>
      <c r="I6" s="67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6">
        <v>2320337.2799999998</v>
      </c>
      <c r="D7" s="66">
        <v>53949</v>
      </c>
      <c r="E7" s="66">
        <f t="shared" si="1"/>
        <v>2374286.2799999998</v>
      </c>
      <c r="F7" s="66">
        <v>1988897.06</v>
      </c>
      <c r="G7" s="66">
        <v>1988897.06</v>
      </c>
      <c r="H7" s="66">
        <f t="shared" si="0"/>
        <v>-331440.21999999974</v>
      </c>
      <c r="I7" s="67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6">
        <v>0</v>
      </c>
      <c r="D8" s="66">
        <v>0</v>
      </c>
      <c r="E8" s="66">
        <f t="shared" si="1"/>
        <v>0</v>
      </c>
      <c r="F8" s="66">
        <v>0</v>
      </c>
      <c r="G8" s="66">
        <v>0</v>
      </c>
      <c r="H8" s="66">
        <f t="shared" si="0"/>
        <v>0</v>
      </c>
      <c r="I8" s="67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6">
        <v>0</v>
      </c>
      <c r="D9" s="66">
        <v>0</v>
      </c>
      <c r="E9" s="66">
        <f t="shared" si="1"/>
        <v>0</v>
      </c>
      <c r="F9" s="66">
        <v>0</v>
      </c>
      <c r="G9" s="66">
        <v>0</v>
      </c>
      <c r="H9" s="66">
        <f t="shared" si="0"/>
        <v>0</v>
      </c>
      <c r="I9" s="67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6">
        <v>2320337.2799999998</v>
      </c>
      <c r="D12" s="66">
        <v>53949</v>
      </c>
      <c r="E12" s="66">
        <f t="shared" si="1"/>
        <v>2374286.2799999998</v>
      </c>
      <c r="F12" s="66">
        <v>1988897.06</v>
      </c>
      <c r="G12" s="66">
        <v>1988897.06</v>
      </c>
      <c r="H12" s="66">
        <f t="shared" si="0"/>
        <v>-331440.21999999974</v>
      </c>
      <c r="I12" s="67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6">
        <v>0</v>
      </c>
      <c r="D14" s="66">
        <v>248429.47</v>
      </c>
      <c r="E14" s="66">
        <f>C14+D14</f>
        <v>248429.47</v>
      </c>
      <c r="F14" s="66">
        <v>291429.46999999997</v>
      </c>
      <c r="G14" s="66">
        <v>291429.46999999997</v>
      </c>
      <c r="H14" s="66">
        <f t="shared" si="0"/>
        <v>291429.46999999997</v>
      </c>
      <c r="I14" s="67">
        <f t="shared" si="2"/>
        <v>291429.46999999997</v>
      </c>
      <c r="J14" s="8"/>
    </row>
    <row r="15" spans="1:10" x14ac:dyDescent="0.2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8">
        <f>SUM(C17:C19)</f>
        <v>8309232.6699999999</v>
      </c>
      <c r="D16" s="68">
        <f>SUM(D17:D19)</f>
        <v>393199.09</v>
      </c>
      <c r="E16" s="68">
        <f>SUM(E17:E19)</f>
        <v>8702431.7599999998</v>
      </c>
      <c r="F16" s="68">
        <f>SUM(F17:F19)</f>
        <v>6577573.8200000003</v>
      </c>
      <c r="G16" s="68">
        <f>SUM(G17:G19)</f>
        <v>6577573.8200000003</v>
      </c>
      <c r="H16" s="68">
        <f t="shared" si="0"/>
        <v>-1731658.8499999996</v>
      </c>
      <c r="I16" s="70">
        <f>SUM(I17:I19)</f>
        <v>63000</v>
      </c>
      <c r="J16" s="8"/>
    </row>
    <row r="17" spans="1:10" x14ac:dyDescent="0.2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6">
        <v>0</v>
      </c>
      <c r="D18" s="66">
        <v>63000</v>
      </c>
      <c r="E18" s="66">
        <f>C18+D18</f>
        <v>63000</v>
      </c>
      <c r="F18" s="66">
        <v>63000</v>
      </c>
      <c r="G18" s="66">
        <v>63000</v>
      </c>
      <c r="H18" s="66">
        <f t="shared" si="0"/>
        <v>63000</v>
      </c>
      <c r="I18" s="67">
        <f t="shared" si="2"/>
        <v>63000</v>
      </c>
      <c r="J18" s="8"/>
    </row>
    <row r="19" spans="1:10" x14ac:dyDescent="0.2">
      <c r="A19" s="43">
        <v>90</v>
      </c>
      <c r="B19" s="32" t="s">
        <v>22</v>
      </c>
      <c r="C19" s="66">
        <v>8309232.6699999999</v>
      </c>
      <c r="D19" s="66">
        <v>330199.09000000003</v>
      </c>
      <c r="E19" s="66">
        <f>C19+D19</f>
        <v>8639431.7599999998</v>
      </c>
      <c r="F19" s="66">
        <v>6514573.8200000003</v>
      </c>
      <c r="G19" s="66">
        <v>6514573.8200000003</v>
      </c>
      <c r="H19" s="66">
        <f t="shared" si="0"/>
        <v>-1794658.8499999996</v>
      </c>
      <c r="I19" s="67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8">
        <f>SUM(C21)</f>
        <v>0</v>
      </c>
      <c r="D20" s="68">
        <f>SUM(D21)</f>
        <v>242928.16</v>
      </c>
      <c r="E20" s="68">
        <f>SUM(E21)</f>
        <v>242928.16</v>
      </c>
      <c r="F20" s="68">
        <f>SUM(F21)</f>
        <v>0</v>
      </c>
      <c r="G20" s="68">
        <f>SUM(G21)</f>
        <v>0</v>
      </c>
      <c r="H20" s="68">
        <f t="shared" si="0"/>
        <v>0</v>
      </c>
      <c r="I20" s="70">
        <f>SUM(I21)</f>
        <v>0</v>
      </c>
      <c r="J20" s="8"/>
    </row>
    <row r="21" spans="1:10" x14ac:dyDescent="0.2">
      <c r="A21" s="44" t="s">
        <v>26</v>
      </c>
      <c r="B21" s="35" t="s">
        <v>21</v>
      </c>
      <c r="C21" s="69">
        <v>0</v>
      </c>
      <c r="D21" s="69">
        <v>242928.16</v>
      </c>
      <c r="E21" s="69">
        <f>C21+D21</f>
        <v>242928.16</v>
      </c>
      <c r="F21" s="69">
        <v>0</v>
      </c>
      <c r="G21" s="69">
        <v>0</v>
      </c>
      <c r="H21" s="69">
        <f t="shared" si="0"/>
        <v>0</v>
      </c>
      <c r="I21" s="73">
        <f t="shared" si="2"/>
        <v>0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74" t="s">
        <v>48</v>
      </c>
      <c r="C27" s="51"/>
      <c r="D27" s="52" t="s">
        <v>48</v>
      </c>
    </row>
    <row r="28" spans="1:10" ht="51" x14ac:dyDescent="0.2">
      <c r="A28" s="51"/>
      <c r="B28" s="53" t="s">
        <v>68</v>
      </c>
      <c r="C28" s="54"/>
      <c r="D28" s="55" t="s">
        <v>69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sqref="A1:I33"/>
    </sheetView>
  </sheetViews>
  <sheetFormatPr baseColWidth="10" defaultRowHeight="10.199999999999999" x14ac:dyDescent="0.2"/>
  <cols>
    <col min="1" max="1" width="13.28515625" customWidth="1"/>
    <col min="2" max="2" width="49.140625" bestFit="1" customWidth="1"/>
    <col min="3" max="3" width="12.7109375" bestFit="1" customWidth="1"/>
    <col min="4" max="4" width="17.5703125" customWidth="1"/>
    <col min="5" max="5" width="13.5703125" customWidth="1"/>
    <col min="6" max="7" width="14.42578125" customWidth="1"/>
    <col min="8" max="8" width="15.140625" customWidth="1"/>
    <col min="9" max="9" width="14.7109375" customWidth="1"/>
  </cols>
  <sheetData>
    <row r="1" spans="1:9" ht="57.6" customHeight="1" x14ac:dyDescent="0.2">
      <c r="A1" s="79" t="s">
        <v>67</v>
      </c>
      <c r="B1" s="80"/>
      <c r="C1" s="80"/>
      <c r="D1" s="80"/>
      <c r="E1" s="80"/>
      <c r="F1" s="80"/>
      <c r="G1" s="80"/>
      <c r="H1" s="80"/>
      <c r="I1" s="81"/>
    </row>
    <row r="2" spans="1:9" ht="55.8" customHeight="1" x14ac:dyDescent="0.2">
      <c r="A2" s="105" t="s">
        <v>1</v>
      </c>
      <c r="B2" s="105" t="s">
        <v>0</v>
      </c>
      <c r="C2" s="106" t="s">
        <v>5</v>
      </c>
      <c r="D2" s="106" t="s">
        <v>27</v>
      </c>
      <c r="E2" s="106" t="s">
        <v>6</v>
      </c>
      <c r="F2" s="106" t="s">
        <v>7</v>
      </c>
      <c r="G2" s="106" t="s">
        <v>9</v>
      </c>
      <c r="H2" s="106" t="s">
        <v>10</v>
      </c>
      <c r="I2" s="106" t="s">
        <v>8</v>
      </c>
    </row>
    <row r="3" spans="1:9" x14ac:dyDescent="0.2">
      <c r="A3" s="107"/>
      <c r="B3" s="102" t="s">
        <v>4</v>
      </c>
      <c r="C3" s="104">
        <v>10629569.949999999</v>
      </c>
      <c r="D3" s="104">
        <v>938505.72000000009</v>
      </c>
      <c r="E3" s="104">
        <v>11568075.67</v>
      </c>
      <c r="F3" s="104">
        <v>8857900.3500000015</v>
      </c>
      <c r="G3" s="104">
        <v>8857900.3500000015</v>
      </c>
      <c r="H3" s="104">
        <v>-1771669.5999999978</v>
      </c>
      <c r="I3" s="104">
        <v>0</v>
      </c>
    </row>
    <row r="4" spans="1:9" x14ac:dyDescent="0.2">
      <c r="A4" s="107"/>
      <c r="B4" s="102" t="s">
        <v>23</v>
      </c>
      <c r="C4" s="104">
        <v>2320337.2799999998</v>
      </c>
      <c r="D4" s="104">
        <v>302378.46999999997</v>
      </c>
      <c r="E4" s="104">
        <v>2622715.75</v>
      </c>
      <c r="F4" s="104">
        <v>2280326.5300000003</v>
      </c>
      <c r="G4" s="104">
        <v>2280326.5300000003</v>
      </c>
      <c r="H4" s="104">
        <v>-40010.749999999534</v>
      </c>
      <c r="I4" s="104">
        <v>0</v>
      </c>
    </row>
    <row r="5" spans="1:9" x14ac:dyDescent="0.2">
      <c r="A5" s="107">
        <v>10</v>
      </c>
      <c r="B5" s="102" t="s">
        <v>11</v>
      </c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</row>
    <row r="6" spans="1:9" x14ac:dyDescent="0.2">
      <c r="A6" s="107">
        <v>30</v>
      </c>
      <c r="B6" s="102" t="s">
        <v>13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</row>
    <row r="7" spans="1:9" x14ac:dyDescent="0.2">
      <c r="A7" s="107">
        <v>40</v>
      </c>
      <c r="B7" s="102" t="s">
        <v>14</v>
      </c>
      <c r="C7" s="104">
        <v>2320337.2799999998</v>
      </c>
      <c r="D7" s="104">
        <v>53949</v>
      </c>
      <c r="E7" s="104">
        <v>2374286.2799999998</v>
      </c>
      <c r="F7" s="104">
        <v>1988897.06</v>
      </c>
      <c r="G7" s="104">
        <v>1988897.06</v>
      </c>
      <c r="H7" s="104">
        <v>-331440.21999999974</v>
      </c>
      <c r="I7" s="104">
        <v>0</v>
      </c>
    </row>
    <row r="8" spans="1:9" x14ac:dyDescent="0.2">
      <c r="A8" s="107">
        <v>50</v>
      </c>
      <c r="B8" s="102" t="s">
        <v>15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</row>
    <row r="9" spans="1:9" x14ac:dyDescent="0.2">
      <c r="A9" s="107">
        <v>51</v>
      </c>
      <c r="B9" s="102" t="s">
        <v>16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</row>
    <row r="10" spans="1:9" x14ac:dyDescent="0.2">
      <c r="A10" s="107">
        <v>52</v>
      </c>
      <c r="B10" s="102" t="s">
        <v>17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1:9" x14ac:dyDescent="0.2">
      <c r="A11" s="107">
        <v>60</v>
      </c>
      <c r="B11" s="102" t="s">
        <v>18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</row>
    <row r="12" spans="1:9" x14ac:dyDescent="0.2">
      <c r="A12" s="107">
        <v>61</v>
      </c>
      <c r="B12" s="102" t="s">
        <v>16</v>
      </c>
      <c r="C12" s="104">
        <v>2320337.2799999998</v>
      </c>
      <c r="D12" s="104">
        <v>53949</v>
      </c>
      <c r="E12" s="104">
        <v>2374286.2799999998</v>
      </c>
      <c r="F12" s="104">
        <v>1988897.06</v>
      </c>
      <c r="G12" s="104">
        <v>1988897.06</v>
      </c>
      <c r="H12" s="104">
        <v>-331440.21999999974</v>
      </c>
      <c r="I12" s="104">
        <v>0</v>
      </c>
    </row>
    <row r="13" spans="1:9" x14ac:dyDescent="0.2">
      <c r="A13" s="107">
        <v>62</v>
      </c>
      <c r="B13" s="102" t="s">
        <v>17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</row>
    <row r="14" spans="1:9" x14ac:dyDescent="0.2">
      <c r="A14" s="107">
        <v>80</v>
      </c>
      <c r="B14" s="102" t="s">
        <v>20</v>
      </c>
      <c r="C14" s="104">
        <v>0</v>
      </c>
      <c r="D14" s="104">
        <v>248429.47</v>
      </c>
      <c r="E14" s="104">
        <v>248429.47</v>
      </c>
      <c r="F14" s="104">
        <v>291429.46999999997</v>
      </c>
      <c r="G14" s="104">
        <v>291429.46999999997</v>
      </c>
      <c r="H14" s="104">
        <v>291429.46999999997</v>
      </c>
      <c r="I14" s="104">
        <v>291429.46999999997</v>
      </c>
    </row>
    <row r="15" spans="1:9" x14ac:dyDescent="0.2">
      <c r="A15" s="107">
        <v>90</v>
      </c>
      <c r="B15" s="102" t="s">
        <v>22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</row>
    <row r="16" spans="1:9" x14ac:dyDescent="0.2">
      <c r="A16" s="107"/>
      <c r="B16" s="102" t="s">
        <v>24</v>
      </c>
      <c r="C16" s="104">
        <v>8309232.6699999999</v>
      </c>
      <c r="D16" s="104">
        <v>393199.09</v>
      </c>
      <c r="E16" s="104">
        <v>8702431.7599999998</v>
      </c>
      <c r="F16" s="104">
        <v>6577573.8200000003</v>
      </c>
      <c r="G16" s="104">
        <v>6577573.8200000003</v>
      </c>
      <c r="H16" s="104">
        <v>-1731658.8499999996</v>
      </c>
      <c r="I16" s="104">
        <v>63000</v>
      </c>
    </row>
    <row r="17" spans="1:9" x14ac:dyDescent="0.2">
      <c r="A17" s="107">
        <v>20</v>
      </c>
      <c r="B17" s="102" t="s">
        <v>12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</row>
    <row r="18" spans="1:9" x14ac:dyDescent="0.2">
      <c r="A18" s="107">
        <v>70</v>
      </c>
      <c r="B18" s="102" t="s">
        <v>19</v>
      </c>
      <c r="C18" s="104">
        <v>0</v>
      </c>
      <c r="D18" s="104">
        <v>63000</v>
      </c>
      <c r="E18" s="104">
        <v>63000</v>
      </c>
      <c r="F18" s="104">
        <v>63000</v>
      </c>
      <c r="G18" s="104">
        <v>63000</v>
      </c>
      <c r="H18" s="104">
        <v>63000</v>
      </c>
      <c r="I18" s="104">
        <v>63000</v>
      </c>
    </row>
    <row r="19" spans="1:9" x14ac:dyDescent="0.2">
      <c r="A19" s="107">
        <v>90</v>
      </c>
      <c r="B19" s="102" t="s">
        <v>22</v>
      </c>
      <c r="C19" s="104">
        <v>8309232.6699999999</v>
      </c>
      <c r="D19" s="104">
        <v>330199.09000000003</v>
      </c>
      <c r="E19" s="104">
        <v>8639431.7599999998</v>
      </c>
      <c r="F19" s="104">
        <v>6514573.8200000003</v>
      </c>
      <c r="G19" s="104">
        <v>6514573.8200000003</v>
      </c>
      <c r="H19" s="104">
        <v>-1794658.8499999996</v>
      </c>
      <c r="I19" s="104">
        <v>0</v>
      </c>
    </row>
    <row r="20" spans="1:9" x14ac:dyDescent="0.2">
      <c r="A20" s="107"/>
      <c r="B20" s="102" t="s">
        <v>25</v>
      </c>
      <c r="C20" s="104">
        <v>0</v>
      </c>
      <c r="D20" s="104">
        <v>242928.16</v>
      </c>
      <c r="E20" s="104">
        <v>242928.16</v>
      </c>
      <c r="F20" s="104">
        <v>0</v>
      </c>
      <c r="G20" s="104">
        <v>0</v>
      </c>
      <c r="H20" s="104">
        <v>0</v>
      </c>
      <c r="I20" s="104">
        <v>0</v>
      </c>
    </row>
    <row r="21" spans="1:9" x14ac:dyDescent="0.2">
      <c r="A21" s="107"/>
      <c r="B21" s="102" t="s">
        <v>21</v>
      </c>
      <c r="C21" s="104">
        <v>0</v>
      </c>
      <c r="D21" s="104">
        <v>242928.16</v>
      </c>
      <c r="E21" s="104">
        <v>242928.16</v>
      </c>
      <c r="F21" s="104">
        <v>0</v>
      </c>
      <c r="G21" s="104">
        <v>0</v>
      </c>
      <c r="H21" s="104">
        <v>0</v>
      </c>
      <c r="I21" s="104">
        <v>0</v>
      </c>
    </row>
    <row r="22" spans="1:9" x14ac:dyDescent="0.2">
      <c r="A22" s="108"/>
      <c r="B22" s="100"/>
      <c r="C22" s="109"/>
      <c r="D22" s="109"/>
      <c r="E22" s="109"/>
      <c r="F22" s="109"/>
      <c r="G22" s="109"/>
      <c r="H22" s="109"/>
      <c r="I22" s="109"/>
    </row>
    <row r="24" spans="1:9" x14ac:dyDescent="0.2">
      <c r="A24" t="s">
        <v>47</v>
      </c>
    </row>
    <row r="30" spans="1:9" x14ac:dyDescent="0.2">
      <c r="B30" t="s">
        <v>83</v>
      </c>
      <c r="F30" t="s">
        <v>84</v>
      </c>
    </row>
    <row r="31" spans="1:9" x14ac:dyDescent="0.2">
      <c r="B31" s="95" t="s">
        <v>79</v>
      </c>
      <c r="F31" s="98" t="s">
        <v>81</v>
      </c>
      <c r="G31" s="98"/>
      <c r="H31" s="98"/>
    </row>
    <row r="32" spans="1:9" x14ac:dyDescent="0.2">
      <c r="B32" s="95" t="s">
        <v>75</v>
      </c>
      <c r="F32" t="s">
        <v>85</v>
      </c>
    </row>
  </sheetData>
  <mergeCells count="2">
    <mergeCell ref="A1:I1"/>
    <mergeCell ref="F31:H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ColWidth="12" defaultRowHeight="10.199999999999999" x14ac:dyDescent="0.2"/>
  <cols>
    <col min="1" max="1" width="135.8554687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0.6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EAI</vt:lpstr>
      <vt:lpstr>Imprime EAI</vt:lpstr>
      <vt:lpstr>Instructivo_EAI</vt:lpstr>
      <vt:lpstr>CRI</vt:lpstr>
      <vt:lpstr>Imprime CRI</vt:lpstr>
      <vt:lpstr>Instructivo_CRI</vt:lpstr>
      <vt:lpstr>CFF</vt:lpstr>
      <vt:lpstr>Imprime CFF</vt:lpstr>
      <vt:lpstr>Instructivo_CFF</vt:lpstr>
      <vt:lpstr>'Imprime CFF'!Área_de_impresión</vt:lpstr>
      <vt:lpstr>'Imprime CRI'!Área_de_impresión</vt:lpstr>
      <vt:lpstr>'Imprime EAI'!Área_de_impresión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2019-10-21T19:24:54Z</cp:lastPrinted>
  <dcterms:created xsi:type="dcterms:W3CDTF">2012-12-11T20:48:19Z</dcterms:created>
  <dcterms:modified xsi:type="dcterms:W3CDTF">2019-10-21T19:26:33Z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